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50" activeTab="2"/>
  </bookViews>
  <sheets>
    <sheet name="Лист1" sheetId="1" r:id="rId1"/>
    <sheet name="Титул" sheetId="2" r:id="rId2"/>
    <sheet name="План" sheetId="3" r:id="rId3"/>
    <sheet name="Start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<sst xmlns="http://schemas.openxmlformats.org/spreadsheetml/2006/main" count="438" uniqueCount="296">
  <si>
    <t>1</t>
  </si>
  <si>
    <t>2</t>
  </si>
  <si>
    <t>Физическая культура</t>
  </si>
  <si>
    <t>3</t>
  </si>
  <si>
    <t>История</t>
  </si>
  <si>
    <t>Иностранный язык</t>
  </si>
  <si>
    <t>Безопасность жизнедеятельности</t>
  </si>
  <si>
    <t>11</t>
  </si>
  <si>
    <t>Профессиональные модули</t>
  </si>
  <si>
    <t>Производственная практика</t>
  </si>
  <si>
    <t>Учебная практика</t>
  </si>
  <si>
    <t>Индекс</t>
  </si>
  <si>
    <t>Формы промежуточной аттестации</t>
  </si>
  <si>
    <t>Курс 1</t>
  </si>
  <si>
    <t>Курс 2</t>
  </si>
  <si>
    <t>Максимальная</t>
  </si>
  <si>
    <t>Самостоятельная</t>
  </si>
  <si>
    <t>Обязательная</t>
  </si>
  <si>
    <t>Всего</t>
  </si>
  <si>
    <t>Лаб. и пр. занятия</t>
  </si>
  <si>
    <t>Русский язык</t>
  </si>
  <si>
    <t>Литература</t>
  </si>
  <si>
    <t>Основы безопасности жизнедеятельности</t>
  </si>
  <si>
    <t>Физика</t>
  </si>
  <si>
    <t>Профессиональный цикл</t>
  </si>
  <si>
    <t>Экзаменов</t>
  </si>
  <si>
    <t>Курс</t>
  </si>
  <si>
    <t>I</t>
  </si>
  <si>
    <t>II</t>
  </si>
  <si>
    <t>III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</si>
  <si>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</si>
  <si>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</si>
  <si>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</si>
  <si>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</si>
  <si>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</si>
  <si>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</si>
  <si>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</si>
  <si>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</si>
  <si>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</si>
  <si>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</si>
  <si>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</si>
  <si>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>Наименование циклов, разделов,
дисциплин, профессиональных модулей, МДК, практик</t>
  </si>
  <si>
    <t>Учебная нагрузка обучающихся (час)</t>
  </si>
  <si>
    <t>-,ДЗ</t>
  </si>
  <si>
    <t>ДЗ</t>
  </si>
  <si>
    <t>ВСЕГО</t>
  </si>
  <si>
    <t>Дисциплин и МДК</t>
  </si>
  <si>
    <t>Учебной практики</t>
  </si>
  <si>
    <t>Производ. практики</t>
  </si>
  <si>
    <t>Основы электротехники</t>
  </si>
  <si>
    <t>Распределение обязательной учебной нагрузки по курсам и семестрам</t>
  </si>
  <si>
    <t xml:space="preserve">ВСЕГО </t>
  </si>
  <si>
    <t>Э(к)</t>
  </si>
  <si>
    <t>ПМ.01</t>
  </si>
  <si>
    <t>МДК.01.01</t>
  </si>
  <si>
    <t>ПМ.02</t>
  </si>
  <si>
    <t>МДК.02.01</t>
  </si>
  <si>
    <t>3. План учебного процесса</t>
  </si>
  <si>
    <t>Утверждаю</t>
  </si>
  <si>
    <t>Директор</t>
  </si>
  <si>
    <t>Азанов М.В.</t>
  </si>
  <si>
    <t>УЧЕБНЫЙ ПЛАН</t>
  </si>
  <si>
    <t>по профессии среднего профессионального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</si>
  <si>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</si>
  <si>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</si>
  <si>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</si>
  <si>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</si>
  <si>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</si>
  <si>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</si>
  <si>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</si>
  <si>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</si>
  <si>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</si>
  <si>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r>
      <t xml:space="preserve">на базе </t>
    </r>
    <r>
      <rPr>
        <sz val="11"/>
        <color indexed="8"/>
        <rFont val="Arial"/>
        <family val="2"/>
      </rPr>
      <t>основного общего образования</t>
    </r>
  </si>
  <si>
    <t>технический</t>
  </si>
  <si>
    <t>Зачётов (без учета физической культуры)</t>
  </si>
  <si>
    <t>Дифференцированных зачётов (без учета физической культуры)</t>
  </si>
  <si>
    <t>Государственная итоговая аттестация</t>
  </si>
  <si>
    <t>Информатика</t>
  </si>
  <si>
    <t>в т.ч.</t>
  </si>
  <si>
    <t>-/5/1</t>
  </si>
  <si>
    <t>Техническая механика с основами технических измерений</t>
  </si>
  <si>
    <t>П</t>
  </si>
  <si>
    <t>ПМ</t>
  </si>
  <si>
    <t>-,Э</t>
  </si>
  <si>
    <t>УП.01</t>
  </si>
  <si>
    <t xml:space="preserve">Учебная практика  </t>
  </si>
  <si>
    <t>ПП.01</t>
  </si>
  <si>
    <t>УП.02</t>
  </si>
  <si>
    <t>ПП.02</t>
  </si>
  <si>
    <t>Астрономия</t>
  </si>
  <si>
    <t>основной  образовательной программы среднего профессионального образования</t>
  </si>
  <si>
    <t>1. Календарный учебный график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</si>
  <si>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</si>
  <si>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</si>
  <si>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</si>
  <si>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</si>
  <si>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</si>
  <si>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</si>
  <si>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</si>
  <si>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</si>
  <si>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</si>
  <si>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</si>
  <si>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</si>
  <si>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</si>
  <si>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</si>
  <si>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</si>
  <si>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</si>
  <si>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</si>
  <si>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</si>
  <si>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</si>
  <si>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</si>
  <si>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</si>
  <si>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</si>
  <si>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</si>
  <si>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</si>
  <si>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</si>
  <si>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</si>
  <si>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</si>
  <si>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</si>
  <si>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</si>
  <si>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</si>
  <si>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</si>
  <si>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</si>
  <si>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</si>
  <si>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</si>
  <si>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</si>
  <si>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</si>
  <si>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</si>
  <si>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</si>
  <si>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</si>
  <si>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</si>
  <si>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</si>
  <si>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</si>
  <si>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</si>
  <si>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</si>
  <si>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</si>
  <si>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</si>
  <si>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</si>
  <si>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</si>
  <si>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</si>
  <si>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</si>
  <si>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</si>
  <si>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</si>
  <si>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</si>
  <si>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</si>
  <si>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</si>
  <si>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</si>
  <si>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</si>
  <si>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</si>
  <si>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</si>
  <si>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</si>
  <si>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</si>
  <si>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</si>
  <si>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</si>
  <si>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</si>
  <si>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</si>
  <si>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</si>
  <si>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</si>
  <si>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</si>
  <si>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</si>
  <si>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</si>
  <si>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</si>
  <si>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</si>
  <si>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</si>
  <si>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</si>
  <si>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</si>
  <si>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</si>
  <si>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</si>
  <si>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</si>
  <si>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</si>
  <si>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</si>
  <si>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</si>
  <si>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</si>
  <si>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</si>
  <si>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</si>
  <si>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</si>
  <si>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</si>
  <si>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</si>
  <si>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</si>
  <si>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</si>
  <si>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</si>
  <si>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</si>
  <si>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</si>
  <si>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</si>
  <si>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</si>
  <si>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::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</si>
  <si>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</si>
  <si>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</si>
  <si>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</si>
  <si>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</si>
  <si>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</si>
  <si>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</si>
  <si>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ГИА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</si>
  <si>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</si>
  <si>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</si>
  <si>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</si>
  <si>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</si>
  <si>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</si>
  <si>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</si>
  <si>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</si>
  <si>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2. Сводные данные по бюджету времени</t>
  </si>
  <si>
    <t>в форме практической подготовки</t>
  </si>
  <si>
    <t>-/7/1</t>
  </si>
  <si>
    <t>Государственное бюджетное профессиональное образовательное учреждение                                       "Краевой политехнический колледж"</t>
  </si>
  <si>
    <t>35.01.27</t>
  </si>
  <si>
    <t xml:space="preserve">  Мастер сельскохозяйственного производства</t>
  </si>
  <si>
    <t>1 год 10 месяцев</t>
  </si>
  <si>
    <t>консультации</t>
  </si>
  <si>
    <t>экзамен</t>
  </si>
  <si>
    <t>общеобразовательные дисциплины</t>
  </si>
  <si>
    <t>среднее общее образование</t>
  </si>
  <si>
    <t>СО</t>
  </si>
  <si>
    <t>ООД.01</t>
  </si>
  <si>
    <t>ООД.02</t>
  </si>
  <si>
    <t>ООД.03</t>
  </si>
  <si>
    <t>ООД.04</t>
  </si>
  <si>
    <t>ООД.05</t>
  </si>
  <si>
    <t>ООД.06</t>
  </si>
  <si>
    <t>ООД.07</t>
  </si>
  <si>
    <t xml:space="preserve"> ООД.08</t>
  </si>
  <si>
    <t>ПД</t>
  </si>
  <si>
    <t>Профильные дисциплины</t>
  </si>
  <si>
    <t>ПД.01</t>
  </si>
  <si>
    <t>ПД.02</t>
  </si>
  <si>
    <t>ПД.03</t>
  </si>
  <si>
    <t>Математика</t>
  </si>
  <si>
    <t>1 семестр 17 недель</t>
  </si>
  <si>
    <t>всего</t>
  </si>
  <si>
    <t>2 семестр, 23 недели</t>
  </si>
  <si>
    <t>3 семестр, 16 недель</t>
  </si>
  <si>
    <t>4 семестр, 8 недель</t>
  </si>
  <si>
    <t>в т. ч.</t>
  </si>
  <si>
    <t>-,-,ДЗ</t>
  </si>
  <si>
    <t>-,-,Э</t>
  </si>
  <si>
    <t>-/1/2</t>
  </si>
  <si>
    <t>ПОО</t>
  </si>
  <si>
    <t>Предлагаемые ОО</t>
  </si>
  <si>
    <t>ПОО.01</t>
  </si>
  <si>
    <t>Основы профессиональной деятельности</t>
  </si>
  <si>
    <t>ПОО.01.01</t>
  </si>
  <si>
    <t>Введение в специальность: основные компетенции специалиста</t>
  </si>
  <si>
    <t>ПОО.01.02</t>
  </si>
  <si>
    <t>Основы проектной деятельности</t>
  </si>
  <si>
    <t>ПОО.01.03</t>
  </si>
  <si>
    <t>Химия в сельском хозяйстве</t>
  </si>
  <si>
    <t>24.05.2022 г</t>
  </si>
  <si>
    <t>ПП</t>
  </si>
  <si>
    <t>ПРОФЕССИОНАЛЬНАЯ ПОДГОТОВКА</t>
  </si>
  <si>
    <t>СГ.00</t>
  </si>
  <si>
    <t>Социально-гуманитарный цикл</t>
  </si>
  <si>
    <t>СГ.00.01</t>
  </si>
  <si>
    <t>История России</t>
  </si>
  <si>
    <t>СГ.00.02</t>
  </si>
  <si>
    <t>Иностранный язык в профессиональной деятельности</t>
  </si>
  <si>
    <t>СГ.00.03</t>
  </si>
  <si>
    <t>СГ.00.04</t>
  </si>
  <si>
    <t>СГ.00.05</t>
  </si>
  <si>
    <t>Основы бережливого производства</t>
  </si>
  <si>
    <t>СГ.00.06</t>
  </si>
  <si>
    <t>Основы финансовой грамотности</t>
  </si>
  <si>
    <t>-,-,-,ДЗ</t>
  </si>
  <si>
    <t xml:space="preserve">ОПБ.00 </t>
  </si>
  <si>
    <t>Обязательный профессиональный блок</t>
  </si>
  <si>
    <t xml:space="preserve">МДМ.01 </t>
  </si>
  <si>
    <t>МДМ.01 Выполнение работ по ремонту и наладке</t>
  </si>
  <si>
    <t>ОП.01.01.</t>
  </si>
  <si>
    <t>Основы инженерной графики</t>
  </si>
  <si>
    <t>ОП.01.02</t>
  </si>
  <si>
    <t>Основы материаловедения и технология слесарных работ</t>
  </si>
  <si>
    <t>ОП.01.03</t>
  </si>
  <si>
    <t>ОП.01.04</t>
  </si>
  <si>
    <t xml:space="preserve">МДМ.02 </t>
  </si>
  <si>
    <t>МДМ.02 Выполнение механизированных работ</t>
  </si>
  <si>
    <t>ОП.01.05</t>
  </si>
  <si>
    <t>Основы агрономии</t>
  </si>
  <si>
    <t>ОП.01.06</t>
  </si>
  <si>
    <t>Основы зоотехнии</t>
  </si>
  <si>
    <t>ОП.01.07</t>
  </si>
  <si>
    <t>Основы микробиологии. санитарии и гигиены</t>
  </si>
  <si>
    <t>ОП.01.08</t>
  </si>
  <si>
    <t>Теоретическая подготовка тракториста-машиниста</t>
  </si>
  <si>
    <t>-,-,-,Э</t>
  </si>
  <si>
    <t>Выполнение работ по ремонту и наладке сельскохозяйственных машин и оборудования</t>
  </si>
  <si>
    <t>Устройство и техническое обслуживание тракторов</t>
  </si>
  <si>
    <t>МДК.01.02</t>
  </si>
  <si>
    <t>Устройство и техническое обслуживание сельскохозяйственных машин</t>
  </si>
  <si>
    <t>Демонстрационный экзамен</t>
  </si>
  <si>
    <t>Родной язык</t>
  </si>
  <si>
    <t>Выполнение механизированных работ в сельскохозяйственном производстве с поддержанием технического состояния средств механизации</t>
  </si>
  <si>
    <t>Технология механизированных работ в растениеводстве</t>
  </si>
  <si>
    <t>МДК.02.02</t>
  </si>
  <si>
    <t>Технология механизированных работ в животноводстве</t>
  </si>
  <si>
    <t>-/8/3</t>
  </si>
  <si>
    <t>-/2/6</t>
  </si>
  <si>
    <t>-/4/6</t>
  </si>
  <si>
    <t>-/18/14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</si>
</sst>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5">
    <font>
      <sz val="8"/>
      <color indexed="8"/>
      <name val="Tahoma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53" applyNumberFormat="1" applyFon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17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textRotation="90" wrapText="1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53" applyFill="1" applyBorder="1" applyAlignment="1" applyProtection="1">
      <alignment horizontal="center" vertical="center"/>
      <protection locked="0"/>
    </xf>
    <xf numFmtId="0" fontId="0" fillId="0" borderId="0" xfId="53" applyFill="1" applyBorder="1" applyAlignment="1" applyProtection="1">
      <alignment horizontal="left" vertical="center" wrapText="1"/>
      <protection locked="0"/>
    </xf>
    <xf numFmtId="0" fontId="0" fillId="0" borderId="0" xfId="53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0" fillId="37" borderId="17" xfId="53" applyFill="1" applyBorder="1" applyAlignment="1" applyProtection="1">
      <alignment horizontal="center" vertical="center"/>
      <protection locked="0"/>
    </xf>
    <xf numFmtId="0" fontId="0" fillId="37" borderId="17" xfId="53" applyFill="1" applyBorder="1" applyAlignment="1" applyProtection="1">
      <alignment horizontal="left" vertical="center" wrapText="1"/>
      <protection locked="0"/>
    </xf>
    <xf numFmtId="0" fontId="0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8" fillId="34" borderId="15" xfId="0" applyNumberFormat="1" applyFont="1" applyFill="1" applyBorder="1" applyAlignment="1" applyProtection="1">
      <alignment horizontal="left" vertical="center"/>
      <protection locked="0"/>
    </xf>
    <xf numFmtId="1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Border="1" applyAlignment="1" applyProtection="1">
      <alignment horizontal="left" vertical="top"/>
      <protection locked="0"/>
    </xf>
    <xf numFmtId="0" fontId="8" fillId="34" borderId="0" xfId="0" applyNumberFormat="1" applyFont="1" applyFill="1" applyBorder="1" applyAlignment="1" applyProtection="1">
      <alignment horizontal="left" vertical="center"/>
      <protection locked="0"/>
    </xf>
    <xf numFmtId="0" fontId="20" fillId="34" borderId="15" xfId="0" applyNumberFormat="1" applyFont="1" applyFill="1" applyBorder="1" applyAlignment="1" applyProtection="1">
      <alignment horizontal="left" vertical="center" wrapText="1"/>
      <protection locked="0"/>
    </xf>
    <xf numFmtId="14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2" fillId="34" borderId="0" xfId="0" applyFont="1" applyFill="1" applyBorder="1" applyAlignment="1" applyProtection="1">
      <alignment horizontal="center" vertical="top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49" fontId="8" fillId="34" borderId="15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7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7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13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top"/>
      <protection locked="0"/>
    </xf>
    <xf numFmtId="0" fontId="0" fillId="33" borderId="0" xfId="0" applyFill="1" applyAlignment="1">
      <alignment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15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5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34" borderId="14" xfId="0" applyNumberFormat="1" applyFont="1" applyFill="1" applyBorder="1" applyAlignment="1" applyProtection="1">
      <alignment horizontal="center" vertical="center"/>
      <protection locked="0"/>
    </xf>
    <xf numFmtId="0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13" xfId="0" applyFont="1" applyFill="1" applyBorder="1" applyAlignment="1" applyProtection="1">
      <alignment horizontal="center" vertical="center" textRotation="90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textRotation="90" wrapText="1"/>
    </xf>
    <xf numFmtId="0" fontId="3" fillId="0" borderId="24" xfId="0" applyFont="1" applyFill="1" applyBorder="1" applyAlignment="1">
      <alignment horizontal="left" vertical="center" textRotation="90" wrapText="1"/>
    </xf>
    <xf numFmtId="0" fontId="3" fillId="0" borderId="13" xfId="0" applyFont="1" applyFill="1" applyBorder="1" applyAlignment="1">
      <alignment horizontal="left" vertical="center" textRotation="90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zoomScalePageLayoutView="0" workbookViewId="0" topLeftCell="A1">
      <selection activeCell="BG29" sqref="BG29"/>
    </sheetView>
  </sheetViews>
  <sheetFormatPr defaultColWidth="9.33203125" defaultRowHeight="10.5"/>
  <cols>
    <col min="1" max="25" width="3.33203125" style="0" customWidth="1"/>
    <col min="26" max="26" width="4.33203125" style="0" customWidth="1"/>
    <col min="27" max="31" width="3.33203125" style="0" customWidth="1"/>
    <col min="32" max="32" width="8" style="0" customWidth="1"/>
    <col min="33" max="43" width="3.33203125" style="0" customWidth="1"/>
    <col min="44" max="44" width="4.5" style="0" customWidth="1"/>
    <col min="45" max="62" width="3.33203125" style="0" customWidth="1"/>
  </cols>
  <sheetData>
    <row r="1" spans="1:63" ht="33.75" customHeight="1">
      <c r="A1" s="114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5"/>
      <c r="BC1" s="4"/>
      <c r="BD1" s="5"/>
      <c r="BE1" s="5"/>
      <c r="BF1" s="4"/>
      <c r="BG1" s="5"/>
      <c r="BH1" s="5"/>
      <c r="BI1" s="4"/>
      <c r="BJ1" s="5"/>
      <c r="BK1" s="5"/>
    </row>
    <row r="2" spans="1:63" ht="15" customHeight="1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  <c r="BB2" s="5"/>
      <c r="BC2" s="4"/>
      <c r="BD2" s="5"/>
      <c r="BE2" s="5"/>
      <c r="BF2" s="4"/>
      <c r="BG2" s="5"/>
      <c r="BH2" s="5"/>
      <c r="BI2" s="4"/>
      <c r="BJ2" s="5"/>
      <c r="BK2" s="5"/>
    </row>
    <row r="3" spans="1:6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5"/>
      <c r="BB3" s="5"/>
      <c r="BC3" s="4"/>
      <c r="BD3" s="5"/>
      <c r="BE3" s="5"/>
      <c r="BF3" s="4"/>
      <c r="BG3" s="5"/>
      <c r="BH3" s="5"/>
      <c r="BI3" s="4"/>
      <c r="BJ3" s="5"/>
      <c r="BK3" s="5"/>
    </row>
    <row r="4" spans="1:6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5"/>
      <c r="BB4" s="5"/>
      <c r="BC4" s="4"/>
      <c r="BD4" s="5"/>
      <c r="BE4" s="5"/>
      <c r="BF4" s="4"/>
      <c r="BG4" s="5"/>
      <c r="BH4" s="5"/>
      <c r="BI4" s="4"/>
      <c r="BJ4" s="5"/>
      <c r="BK4" s="5"/>
    </row>
    <row r="5" spans="1:63" ht="15" customHeight="1">
      <c r="A5" s="108" t="s">
        <v>60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4"/>
      <c r="N5" s="4"/>
      <c r="O5" s="115" t="s">
        <v>61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5"/>
    </row>
    <row r="6" spans="1:63" ht="1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"/>
      <c r="N6" s="4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5"/>
    </row>
    <row r="7" spans="1:63" ht="11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4"/>
      <c r="N7" s="4"/>
      <c r="O7" s="117" t="s">
        <v>90</v>
      </c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5"/>
    </row>
    <row r="8" spans="1:63" ht="11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5"/>
    </row>
    <row r="9" spans="1:63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/>
      <c r="BB9" s="5"/>
      <c r="BC9" s="4"/>
      <c r="BD9" s="5"/>
      <c r="BE9" s="5"/>
      <c r="BF9" s="4"/>
      <c r="BG9" s="5"/>
      <c r="BH9" s="5"/>
      <c r="BI9" s="4"/>
      <c r="BJ9" s="5"/>
      <c r="BK9" s="5"/>
    </row>
    <row r="10" spans="1:63" ht="12" customHeight="1">
      <c r="A10" s="107">
        <v>44803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"/>
      <c r="BB10" s="5"/>
      <c r="BC10" s="4"/>
      <c r="BD10" s="5"/>
      <c r="BE10" s="5"/>
      <c r="BF10" s="4"/>
      <c r="BG10" s="5"/>
      <c r="BH10" s="5"/>
      <c r="BI10" s="4"/>
      <c r="BJ10" s="5"/>
      <c r="BK10" s="5"/>
    </row>
    <row r="11" spans="1:63" ht="12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4"/>
      <c r="N11" s="4"/>
      <c r="O11" s="109" t="s">
        <v>203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5"/>
    </row>
    <row r="12" spans="1:63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9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09"/>
      <c r="BK12" s="5"/>
    </row>
    <row r="13" spans="1:63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9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09"/>
      <c r="BK13" s="5"/>
    </row>
    <row r="14" spans="1:63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5"/>
    </row>
    <row r="15" spans="1:63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5"/>
    </row>
    <row r="16" spans="1:63" ht="5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5"/>
    </row>
    <row r="17" spans="1:63" ht="9.75" customHeight="1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5"/>
      <c r="BB17" s="5"/>
      <c r="BC17" s="4"/>
      <c r="BD17" s="5"/>
      <c r="BE17" s="5"/>
      <c r="BF17" s="4"/>
      <c r="BG17" s="5"/>
      <c r="BH17" s="5"/>
      <c r="BI17" s="4"/>
      <c r="BJ17" s="5"/>
      <c r="BK17" s="5"/>
    </row>
    <row r="18" spans="1:63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2" t="s">
        <v>62</v>
      </c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5"/>
    </row>
    <row r="19" spans="1:63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5"/>
    </row>
    <row r="20" spans="1:63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13" t="s">
        <v>204</v>
      </c>
      <c r="P20" s="113"/>
      <c r="Q20" s="113"/>
      <c r="R20" s="113"/>
      <c r="S20" s="113"/>
      <c r="T20" s="4"/>
      <c r="U20" s="101" t="s">
        <v>205</v>
      </c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5"/>
    </row>
    <row r="21" spans="1:63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5"/>
      <c r="BK21" s="5"/>
    </row>
    <row r="22" spans="1:6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99" t="s">
        <v>72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4"/>
      <c r="AD22" s="6"/>
      <c r="AE22" s="99"/>
      <c r="AF22" s="99"/>
      <c r="AG22" s="99"/>
      <c r="AH22" s="99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5"/>
    </row>
    <row r="23" spans="1:6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6"/>
      <c r="AZ23" s="4"/>
      <c r="BA23" s="5"/>
      <c r="BB23" s="5"/>
      <c r="BC23" s="4"/>
      <c r="BD23" s="5"/>
      <c r="BE23" s="5"/>
      <c r="BF23" s="4"/>
      <c r="BG23" s="5"/>
      <c r="BH23" s="5"/>
      <c r="BI23" s="4"/>
      <c r="BJ23" s="5"/>
      <c r="BK23" s="5"/>
    </row>
    <row r="24" spans="1:63" ht="28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9" t="s">
        <v>63</v>
      </c>
      <c r="P24" s="99"/>
      <c r="Q24" s="99"/>
      <c r="R24" s="99"/>
      <c r="S24" s="99"/>
      <c r="T24" s="99"/>
      <c r="U24" s="106" t="s">
        <v>205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5"/>
    </row>
    <row r="25" spans="1:6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/>
      <c r="BB25" s="5"/>
      <c r="BC25" s="4"/>
      <c r="BD25" s="5"/>
      <c r="BE25" s="5"/>
      <c r="BF25" s="4"/>
      <c r="BG25" s="5"/>
      <c r="BH25" s="5"/>
      <c r="BI25" s="4"/>
      <c r="BJ25" s="5"/>
      <c r="BK25" s="5"/>
    </row>
    <row r="26" spans="1:63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9" t="s">
        <v>64</v>
      </c>
      <c r="P26" s="99"/>
      <c r="Q26" s="99"/>
      <c r="R26" s="99"/>
      <c r="S26" s="99"/>
      <c r="T26" s="99"/>
      <c r="U26" s="101" t="s">
        <v>65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"/>
      <c r="BB26" s="5"/>
      <c r="BC26" s="4"/>
      <c r="BD26" s="5"/>
      <c r="BE26" s="5"/>
      <c r="BF26" s="4"/>
      <c r="BG26" s="5"/>
      <c r="BH26" s="5"/>
      <c r="BI26" s="4"/>
      <c r="BJ26" s="5"/>
      <c r="BK26" s="5"/>
    </row>
    <row r="27" spans="1:6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6"/>
      <c r="AE27" s="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6"/>
      <c r="AX27" s="4"/>
      <c r="AY27" s="4"/>
      <c r="AZ27" s="4"/>
      <c r="BA27" s="5"/>
      <c r="BB27" s="5"/>
      <c r="BC27" s="4"/>
      <c r="BD27" s="5"/>
      <c r="BE27" s="5"/>
      <c r="BF27" s="4"/>
      <c r="BG27" s="5"/>
      <c r="BH27" s="5"/>
      <c r="BI27" s="4"/>
      <c r="BJ27" s="5"/>
      <c r="BK27" s="5"/>
    </row>
    <row r="28" spans="1:63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9" t="s">
        <v>66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4"/>
      <c r="AB28" s="101" t="s">
        <v>206</v>
      </c>
      <c r="AC28" s="101"/>
      <c r="AD28" s="101"/>
      <c r="AE28" s="101"/>
      <c r="AF28" s="101"/>
      <c r="AG28" s="4"/>
      <c r="AH28" s="4"/>
      <c r="AI28" s="99" t="s">
        <v>67</v>
      </c>
      <c r="AJ28" s="99"/>
      <c r="AK28" s="99"/>
      <c r="AL28" s="99"/>
      <c r="AM28" s="99"/>
      <c r="AN28" s="99"/>
      <c r="AO28" s="99"/>
      <c r="AP28" s="99"/>
      <c r="AQ28" s="99"/>
      <c r="AR28" s="99"/>
      <c r="AS28" s="101">
        <v>2022</v>
      </c>
      <c r="AT28" s="101"/>
      <c r="AU28" s="101"/>
      <c r="AV28" s="101"/>
      <c r="AW28" s="6"/>
      <c r="AX28" s="4"/>
      <c r="AY28" s="4"/>
      <c r="AZ28" s="4"/>
      <c r="BA28" s="5"/>
      <c r="BB28" s="5"/>
      <c r="BC28" s="4"/>
      <c r="BD28" s="5"/>
      <c r="BE28" s="5"/>
      <c r="BF28" s="4"/>
      <c r="BG28" s="5"/>
      <c r="BH28" s="5"/>
      <c r="BI28" s="4"/>
      <c r="BJ28" s="5"/>
      <c r="BK28" s="5"/>
    </row>
    <row r="29" spans="1:63" ht="11.25" customHeight="1">
      <c r="A29" s="4"/>
      <c r="B29" s="4"/>
      <c r="C29" s="4"/>
      <c r="D29" s="4"/>
      <c r="E29" s="4"/>
      <c r="F29" s="4"/>
      <c r="G29" s="4"/>
      <c r="H29" s="98"/>
      <c r="I29" s="9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"/>
      <c r="BB29" s="5"/>
      <c r="BC29" s="4"/>
      <c r="BD29" s="5"/>
      <c r="BE29" s="5"/>
      <c r="BF29" s="4"/>
      <c r="BG29" s="5"/>
      <c r="BH29" s="5"/>
      <c r="BI29" s="4"/>
      <c r="BJ29" s="5"/>
      <c r="BK29" s="5"/>
    </row>
    <row r="30" spans="1:63" ht="17.25" customHeight="1">
      <c r="A30" s="4"/>
      <c r="B30" s="4"/>
      <c r="C30" s="4"/>
      <c r="D30" s="4"/>
      <c r="E30" s="4"/>
      <c r="F30" s="4"/>
      <c r="G30" s="4"/>
      <c r="H30" s="98"/>
      <c r="I30" s="98"/>
      <c r="J30" s="4"/>
      <c r="K30" s="4"/>
      <c r="L30" s="4"/>
      <c r="M30" s="4"/>
      <c r="N30" s="4"/>
      <c r="O30" s="99" t="s">
        <v>68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3" t="s">
        <v>73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5"/>
    </row>
    <row r="31" spans="1:63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5"/>
    </row>
    <row r="32" spans="1:63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5"/>
    </row>
    <row r="33" spans="1:63" ht="18.75" customHeight="1">
      <c r="A33" s="4"/>
      <c r="B33" s="4"/>
      <c r="C33" s="4"/>
      <c r="D33" s="4"/>
      <c r="E33" s="4"/>
      <c r="F33" s="4"/>
      <c r="G33" s="4"/>
      <c r="H33" s="4"/>
      <c r="I33" s="98"/>
      <c r="J33" s="98"/>
      <c r="K33" s="4"/>
      <c r="L33" s="4"/>
      <c r="M33" s="4"/>
      <c r="N33" s="4"/>
      <c r="O33" s="99" t="s">
        <v>69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00" t="s">
        <v>70</v>
      </c>
      <c r="AA33" s="100"/>
      <c r="AB33" s="102" t="s">
        <v>245</v>
      </c>
      <c r="AC33" s="97"/>
      <c r="AD33" s="97"/>
      <c r="AE33" s="97"/>
      <c r="AF33" s="97"/>
      <c r="AG33" s="100" t="s">
        <v>71</v>
      </c>
      <c r="AH33" s="100"/>
      <c r="AI33" s="97">
        <v>355</v>
      </c>
      <c r="AJ33" s="97"/>
      <c r="AK33" s="97"/>
      <c r="AL33" s="8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5"/>
      <c r="BB33" s="5"/>
      <c r="BC33" s="4"/>
      <c r="BD33" s="5"/>
      <c r="BE33" s="5"/>
      <c r="BF33" s="4"/>
      <c r="BG33" s="5"/>
      <c r="BH33" s="5"/>
      <c r="BI33" s="4"/>
      <c r="BJ33" s="5"/>
      <c r="BK33" s="5"/>
    </row>
    <row r="34" spans="1:63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5"/>
      <c r="BB34" s="5"/>
      <c r="BC34" s="4"/>
      <c r="BD34" s="5"/>
      <c r="BE34" s="5"/>
      <c r="BF34" s="4"/>
      <c r="BG34" s="5"/>
      <c r="BH34" s="5"/>
      <c r="BI34" s="4"/>
      <c r="BJ34" s="5"/>
      <c r="BK34" s="5"/>
    </row>
  </sheetData>
  <sheetProtection/>
  <mergeCells count="36">
    <mergeCell ref="A1:L1"/>
    <mergeCell ref="A2:L3"/>
    <mergeCell ref="A5:L6"/>
    <mergeCell ref="O5:BJ6"/>
    <mergeCell ref="A7:L8"/>
    <mergeCell ref="O7:BJ8"/>
    <mergeCell ref="O24:T24"/>
    <mergeCell ref="U24:BJ24"/>
    <mergeCell ref="O26:T26"/>
    <mergeCell ref="U26:AF26"/>
    <mergeCell ref="A10:L11"/>
    <mergeCell ref="O11:BJ14"/>
    <mergeCell ref="O15:BJ16"/>
    <mergeCell ref="O18:BJ19"/>
    <mergeCell ref="O20:S20"/>
    <mergeCell ref="U20:BJ20"/>
    <mergeCell ref="AI30:BJ30"/>
    <mergeCell ref="AI31:BJ32"/>
    <mergeCell ref="O32:AH32"/>
    <mergeCell ref="AG33:AH33"/>
    <mergeCell ref="AS28:AV28"/>
    <mergeCell ref="O21:T21"/>
    <mergeCell ref="U21:BI21"/>
    <mergeCell ref="O22:AB22"/>
    <mergeCell ref="AE22:AH22"/>
    <mergeCell ref="AI22:BJ22"/>
    <mergeCell ref="AI33:AK33"/>
    <mergeCell ref="I33:J33"/>
    <mergeCell ref="O33:Y33"/>
    <mergeCell ref="Z33:AA33"/>
    <mergeCell ref="O28:Z28"/>
    <mergeCell ref="AB28:AF28"/>
    <mergeCell ref="AI28:AR28"/>
    <mergeCell ref="AB33:AF33"/>
    <mergeCell ref="H29:I30"/>
    <mergeCell ref="O30:AH30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0"/>
  <sheetViews>
    <sheetView showGridLines="0" zoomScalePageLayoutView="0" workbookViewId="0" topLeftCell="A3">
      <selection activeCell="BI29" sqref="BI29"/>
    </sheetView>
  </sheetViews>
  <sheetFormatPr defaultColWidth="14.66015625" defaultRowHeight="13.5" customHeight="1"/>
  <cols>
    <col min="1" max="1" width="7.16015625" style="0" customWidth="1"/>
    <col min="2" max="32" width="3.33203125" style="0" customWidth="1"/>
    <col min="33" max="33" width="4" style="0" customWidth="1"/>
    <col min="34" max="34" width="3.33203125" style="0" customWidth="1"/>
    <col min="35" max="35" width="4.16015625" style="0" customWidth="1"/>
    <col min="36" max="44" width="3.33203125" style="0" customWidth="1"/>
    <col min="45" max="45" width="2.5" style="0" customWidth="1"/>
    <col min="46" max="46" width="3.33203125" style="0" customWidth="1"/>
    <col min="47" max="47" width="4.16015625" style="0" customWidth="1"/>
    <col min="48" max="48" width="3.33203125" style="0" customWidth="1"/>
    <col min="49" max="49" width="4" style="0" customWidth="1"/>
    <col min="50" max="53" width="3.33203125" style="0" customWidth="1"/>
    <col min="54" max="54" width="2.5" style="0" customWidth="1"/>
    <col min="55" max="56" width="3.33203125" style="0" customWidth="1"/>
    <col min="57" max="57" width="4.5" style="0" customWidth="1"/>
    <col min="58" max="60" width="3.33203125" style="0" customWidth="1"/>
  </cols>
  <sheetData>
    <row r="1" spans="35:60" s="2" customFormat="1" ht="3.75" customHeight="1" hidden="1"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</row>
    <row r="2" spans="1:60" s="2" customFormat="1" ht="3.7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0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35" s="2" customFormat="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3"/>
    </row>
    <row r="4" spans="1:59" s="2" customFormat="1" ht="18.75" customHeight="1">
      <c r="A4" s="3"/>
      <c r="B4" s="128" t="s">
        <v>91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9"/>
      <c r="BD4" s="129"/>
      <c r="BE4" s="129"/>
      <c r="BF4" s="129"/>
      <c r="BG4" s="129"/>
    </row>
    <row r="5" spans="1:59" s="2" customFormat="1" ht="12" customHeight="1">
      <c r="A5" s="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2" customFormat="1" ht="16.5" customHeight="1">
      <c r="A6" s="3"/>
      <c r="B6" s="125" t="s">
        <v>26</v>
      </c>
      <c r="C6" s="125" t="s">
        <v>92</v>
      </c>
      <c r="D6" s="125"/>
      <c r="E6" s="125"/>
      <c r="F6" s="125"/>
      <c r="G6" s="126" t="s">
        <v>93</v>
      </c>
      <c r="H6" s="125" t="s">
        <v>94</v>
      </c>
      <c r="I6" s="125"/>
      <c r="J6" s="125"/>
      <c r="K6" s="126" t="s">
        <v>95</v>
      </c>
      <c r="L6" s="125" t="s">
        <v>96</v>
      </c>
      <c r="M6" s="125"/>
      <c r="N6" s="125"/>
      <c r="O6" s="45"/>
      <c r="P6" s="125" t="s">
        <v>97</v>
      </c>
      <c r="Q6" s="125"/>
      <c r="R6" s="125"/>
      <c r="S6" s="125"/>
      <c r="T6" s="126" t="s">
        <v>98</v>
      </c>
      <c r="U6" s="125" t="s">
        <v>99</v>
      </c>
      <c r="V6" s="125"/>
      <c r="W6" s="125"/>
      <c r="X6" s="126" t="s">
        <v>100</v>
      </c>
      <c r="Y6" s="125" t="s">
        <v>101</v>
      </c>
      <c r="Z6" s="125"/>
      <c r="AA6" s="125"/>
      <c r="AB6" s="126" t="s">
        <v>102</v>
      </c>
      <c r="AC6" s="125" t="s">
        <v>103</v>
      </c>
      <c r="AD6" s="125"/>
      <c r="AE6" s="125"/>
      <c r="AF6" s="125"/>
      <c r="AG6" s="126" t="s">
        <v>104</v>
      </c>
      <c r="AH6" s="125" t="s">
        <v>105</v>
      </c>
      <c r="AI6" s="125"/>
      <c r="AJ6" s="125"/>
      <c r="AK6" s="126" t="s">
        <v>106</v>
      </c>
      <c r="AL6" s="125" t="s">
        <v>107</v>
      </c>
      <c r="AM6" s="125"/>
      <c r="AN6" s="125"/>
      <c r="AO6" s="125"/>
      <c r="AP6" s="125" t="s">
        <v>108</v>
      </c>
      <c r="AQ6" s="125"/>
      <c r="AR6" s="125"/>
      <c r="AS6" s="125"/>
      <c r="AT6" s="126" t="s">
        <v>109</v>
      </c>
      <c r="AU6" s="125" t="s">
        <v>110</v>
      </c>
      <c r="AV6" s="125"/>
      <c r="AW6" s="125"/>
      <c r="AX6" s="126" t="s">
        <v>111</v>
      </c>
      <c r="AY6" s="125" t="s">
        <v>112</v>
      </c>
      <c r="AZ6" s="125"/>
      <c r="BA6" s="125"/>
      <c r="BB6" s="125"/>
      <c r="BC6" s="46"/>
      <c r="BD6" s="46"/>
      <c r="BE6" s="46"/>
      <c r="BF6" s="46"/>
      <c r="BG6" s="46"/>
    </row>
    <row r="7" spans="1:59" s="2" customFormat="1" ht="45" customHeight="1">
      <c r="A7" s="3"/>
      <c r="B7" s="125"/>
      <c r="C7" s="47" t="s">
        <v>113</v>
      </c>
      <c r="D7" s="47" t="s">
        <v>114</v>
      </c>
      <c r="E7" s="47" t="s">
        <v>115</v>
      </c>
      <c r="F7" s="47" t="s">
        <v>116</v>
      </c>
      <c r="G7" s="127"/>
      <c r="H7" s="47" t="s">
        <v>117</v>
      </c>
      <c r="I7" s="47" t="s">
        <v>118</v>
      </c>
      <c r="J7" s="47" t="s">
        <v>119</v>
      </c>
      <c r="K7" s="127"/>
      <c r="L7" s="47" t="s">
        <v>120</v>
      </c>
      <c r="M7" s="47" t="s">
        <v>121</v>
      </c>
      <c r="N7" s="47" t="s">
        <v>122</v>
      </c>
      <c r="O7" s="47" t="s">
        <v>123</v>
      </c>
      <c r="P7" s="47" t="s">
        <v>113</v>
      </c>
      <c r="Q7" s="47" t="s">
        <v>114</v>
      </c>
      <c r="R7" s="47" t="s">
        <v>115</v>
      </c>
      <c r="S7" s="47" t="s">
        <v>116</v>
      </c>
      <c r="T7" s="127"/>
      <c r="U7" s="47" t="s">
        <v>124</v>
      </c>
      <c r="V7" s="47" t="s">
        <v>125</v>
      </c>
      <c r="W7" s="47" t="s">
        <v>126</v>
      </c>
      <c r="X7" s="127"/>
      <c r="Y7" s="47" t="s">
        <v>127</v>
      </c>
      <c r="Z7" s="47" t="s">
        <v>128</v>
      </c>
      <c r="AA7" s="47" t="s">
        <v>129</v>
      </c>
      <c r="AB7" s="127"/>
      <c r="AC7" s="47" t="s">
        <v>127</v>
      </c>
      <c r="AD7" s="47" t="s">
        <v>128</v>
      </c>
      <c r="AE7" s="47" t="s">
        <v>129</v>
      </c>
      <c r="AF7" s="47" t="s">
        <v>130</v>
      </c>
      <c r="AG7" s="127"/>
      <c r="AH7" s="47" t="s">
        <v>117</v>
      </c>
      <c r="AI7" s="47" t="s">
        <v>118</v>
      </c>
      <c r="AJ7" s="47" t="s">
        <v>119</v>
      </c>
      <c r="AK7" s="127"/>
      <c r="AL7" s="47" t="s">
        <v>131</v>
      </c>
      <c r="AM7" s="47" t="s">
        <v>132</v>
      </c>
      <c r="AN7" s="47" t="s">
        <v>133</v>
      </c>
      <c r="AO7" s="47" t="s">
        <v>134</v>
      </c>
      <c r="AP7" s="47" t="s">
        <v>113</v>
      </c>
      <c r="AQ7" s="47" t="s">
        <v>114</v>
      </c>
      <c r="AR7" s="47" t="s">
        <v>115</v>
      </c>
      <c r="AS7" s="47" t="s">
        <v>116</v>
      </c>
      <c r="AT7" s="127"/>
      <c r="AU7" s="47" t="s">
        <v>117</v>
      </c>
      <c r="AV7" s="47" t="s">
        <v>118</v>
      </c>
      <c r="AW7" s="47" t="s">
        <v>119</v>
      </c>
      <c r="AX7" s="127"/>
      <c r="AY7" s="47" t="s">
        <v>120</v>
      </c>
      <c r="AZ7" s="47" t="s">
        <v>121</v>
      </c>
      <c r="BA7" s="47" t="s">
        <v>122</v>
      </c>
      <c r="BB7" s="47" t="s">
        <v>135</v>
      </c>
      <c r="BC7" s="46"/>
      <c r="BD7" s="46"/>
      <c r="BE7" s="46"/>
      <c r="BF7" s="46"/>
      <c r="BG7" s="46"/>
    </row>
    <row r="8" spans="1:59" s="2" customFormat="1" ht="17.25" customHeight="1">
      <c r="A8" s="3"/>
      <c r="B8" s="125"/>
      <c r="C8" s="48" t="s">
        <v>0</v>
      </c>
      <c r="D8" s="48" t="s">
        <v>1</v>
      </c>
      <c r="E8" s="48" t="s">
        <v>3</v>
      </c>
      <c r="F8" s="48" t="s">
        <v>136</v>
      </c>
      <c r="G8" s="48" t="s">
        <v>137</v>
      </c>
      <c r="H8" s="48" t="s">
        <v>138</v>
      </c>
      <c r="I8" s="48" t="s">
        <v>139</v>
      </c>
      <c r="J8" s="48" t="s">
        <v>140</v>
      </c>
      <c r="K8" s="48" t="s">
        <v>141</v>
      </c>
      <c r="L8" s="48" t="s">
        <v>142</v>
      </c>
      <c r="M8" s="48" t="s">
        <v>7</v>
      </c>
      <c r="N8" s="48" t="s">
        <v>143</v>
      </c>
      <c r="O8" s="48" t="s">
        <v>144</v>
      </c>
      <c r="P8" s="48" t="s">
        <v>145</v>
      </c>
      <c r="Q8" s="48" t="s">
        <v>146</v>
      </c>
      <c r="R8" s="48" t="s">
        <v>147</v>
      </c>
      <c r="S8" s="48" t="s">
        <v>148</v>
      </c>
      <c r="T8" s="48" t="s">
        <v>149</v>
      </c>
      <c r="U8" s="48" t="s">
        <v>150</v>
      </c>
      <c r="V8" s="48" t="s">
        <v>151</v>
      </c>
      <c r="W8" s="48" t="s">
        <v>152</v>
      </c>
      <c r="X8" s="48" t="s">
        <v>153</v>
      </c>
      <c r="Y8" s="48" t="s">
        <v>154</v>
      </c>
      <c r="Z8" s="48" t="s">
        <v>155</v>
      </c>
      <c r="AA8" s="48" t="s">
        <v>156</v>
      </c>
      <c r="AB8" s="48" t="s">
        <v>157</v>
      </c>
      <c r="AC8" s="48" t="s">
        <v>158</v>
      </c>
      <c r="AD8" s="48" t="s">
        <v>159</v>
      </c>
      <c r="AE8" s="48" t="s">
        <v>160</v>
      </c>
      <c r="AF8" s="48" t="s">
        <v>161</v>
      </c>
      <c r="AG8" s="48" t="s">
        <v>162</v>
      </c>
      <c r="AH8" s="48" t="s">
        <v>163</v>
      </c>
      <c r="AI8" s="48" t="s">
        <v>164</v>
      </c>
      <c r="AJ8" s="48" t="s">
        <v>165</v>
      </c>
      <c r="AK8" s="48" t="s">
        <v>166</v>
      </c>
      <c r="AL8" s="48" t="s">
        <v>167</v>
      </c>
      <c r="AM8" s="48" t="s">
        <v>168</v>
      </c>
      <c r="AN8" s="48" t="s">
        <v>169</v>
      </c>
      <c r="AO8" s="48" t="s">
        <v>170</v>
      </c>
      <c r="AP8" s="48" t="s">
        <v>171</v>
      </c>
      <c r="AQ8" s="48" t="s">
        <v>172</v>
      </c>
      <c r="AR8" s="48" t="s">
        <v>173</v>
      </c>
      <c r="AS8" s="48" t="s">
        <v>174</v>
      </c>
      <c r="AT8" s="48" t="s">
        <v>175</v>
      </c>
      <c r="AU8" s="48" t="s">
        <v>176</v>
      </c>
      <c r="AV8" s="48" t="s">
        <v>177</v>
      </c>
      <c r="AW8" s="48" t="s">
        <v>178</v>
      </c>
      <c r="AX8" s="48" t="s">
        <v>179</v>
      </c>
      <c r="AY8" s="48" t="s">
        <v>180</v>
      </c>
      <c r="AZ8" s="48" t="s">
        <v>181</v>
      </c>
      <c r="BA8" s="48" t="s">
        <v>182</v>
      </c>
      <c r="BB8" s="48" t="s">
        <v>183</v>
      </c>
      <c r="BC8" s="46"/>
      <c r="BD8" s="46"/>
      <c r="BE8" s="46"/>
      <c r="BF8" s="46"/>
      <c r="BG8" s="46"/>
    </row>
    <row r="9" spans="1:59" s="2" customFormat="1" ht="18" customHeight="1">
      <c r="A9" s="3"/>
      <c r="B9" s="123" t="s">
        <v>27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 t="s">
        <v>184</v>
      </c>
      <c r="U9" s="120" t="s">
        <v>184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 t="s">
        <v>185</v>
      </c>
      <c r="AT9" s="120" t="s">
        <v>184</v>
      </c>
      <c r="AU9" s="120" t="s">
        <v>184</v>
      </c>
      <c r="AV9" s="120" t="s">
        <v>184</v>
      </c>
      <c r="AW9" s="120" t="s">
        <v>184</v>
      </c>
      <c r="AX9" s="120" t="s">
        <v>184</v>
      </c>
      <c r="AY9" s="120" t="s">
        <v>184</v>
      </c>
      <c r="AZ9" s="120" t="s">
        <v>184</v>
      </c>
      <c r="BA9" s="120" t="s">
        <v>184</v>
      </c>
      <c r="BB9" s="120" t="s">
        <v>184</v>
      </c>
      <c r="BC9" s="46"/>
      <c r="BD9" s="46"/>
      <c r="BE9" s="46"/>
      <c r="BF9" s="46"/>
      <c r="BG9" s="46"/>
    </row>
    <row r="10" spans="1:59" s="2" customFormat="1" ht="3.75" customHeight="1">
      <c r="A10" s="3"/>
      <c r="B10" s="123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4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46"/>
      <c r="BD10" s="46"/>
      <c r="BE10" s="46"/>
      <c r="BF10" s="46"/>
      <c r="BG10" s="46"/>
    </row>
    <row r="11" spans="1:59" s="2" customFormat="1" ht="13.5" customHeight="1">
      <c r="A11" s="3"/>
      <c r="B11" s="123" t="s">
        <v>28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 t="s">
        <v>185</v>
      </c>
      <c r="T11" s="120" t="s">
        <v>184</v>
      </c>
      <c r="U11" s="120" t="s">
        <v>184</v>
      </c>
      <c r="V11" s="120"/>
      <c r="W11" s="120"/>
      <c r="X11" s="120"/>
      <c r="Y11" s="120"/>
      <c r="Z11" s="120"/>
      <c r="AA11" s="120"/>
      <c r="AB11" s="120"/>
      <c r="AC11" s="120"/>
      <c r="AD11" s="120" t="s">
        <v>185</v>
      </c>
      <c r="AE11" s="120" t="s">
        <v>185</v>
      </c>
      <c r="AF11" s="120">
        <v>0</v>
      </c>
      <c r="AG11" s="120">
        <v>0</v>
      </c>
      <c r="AH11" s="120">
        <v>0</v>
      </c>
      <c r="AI11" s="120">
        <v>0</v>
      </c>
      <c r="AJ11" s="120">
        <v>8</v>
      </c>
      <c r="AK11" s="120">
        <v>8</v>
      </c>
      <c r="AL11" s="122">
        <v>8</v>
      </c>
      <c r="AM11" s="120">
        <v>8</v>
      </c>
      <c r="AN11" s="120">
        <v>8</v>
      </c>
      <c r="AO11" s="120">
        <v>8</v>
      </c>
      <c r="AP11" s="120">
        <v>8</v>
      </c>
      <c r="AQ11" s="120">
        <v>8</v>
      </c>
      <c r="AR11" s="120">
        <v>8</v>
      </c>
      <c r="AS11" s="120" t="s">
        <v>29</v>
      </c>
      <c r="AT11" s="120"/>
      <c r="AU11" s="120"/>
      <c r="AV11" s="120"/>
      <c r="AW11" s="120"/>
      <c r="AX11" s="120"/>
      <c r="AY11" s="120"/>
      <c r="AZ11" s="120"/>
      <c r="BA11" s="120"/>
      <c r="BB11" s="120"/>
      <c r="BC11" s="49"/>
      <c r="BD11" s="49"/>
      <c r="BE11" s="49"/>
      <c r="BF11" s="49"/>
      <c r="BG11" s="49"/>
    </row>
    <row r="12" spans="1:59" s="2" customFormat="1" ht="3.75" customHeight="1">
      <c r="A12" s="3"/>
      <c r="B12" s="12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2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49"/>
      <c r="BD12" s="49"/>
      <c r="BE12" s="49"/>
      <c r="BF12" s="49"/>
      <c r="BG12" s="49"/>
    </row>
    <row r="13" spans="1:59" s="2" customFormat="1" ht="3.75" customHeight="1">
      <c r="A13" s="3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1"/>
      <c r="U13" s="5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51"/>
      <c r="AK13" s="51"/>
      <c r="AL13" s="51"/>
      <c r="AM13" s="51"/>
      <c r="AN13" s="53"/>
      <c r="AO13" s="53"/>
      <c r="AP13" s="53"/>
      <c r="AQ13" s="53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49"/>
      <c r="BD13" s="54"/>
      <c r="BE13" s="49"/>
      <c r="BF13" s="54"/>
      <c r="BG13" s="54"/>
    </row>
    <row r="14" spans="1:59" s="2" customFormat="1" ht="15" customHeight="1">
      <c r="A14" s="3"/>
      <c r="B14" s="49"/>
      <c r="C14" s="4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 s="49"/>
      <c r="BD14" s="54"/>
      <c r="BE14" s="49"/>
      <c r="BF14" s="54"/>
      <c r="BG14" s="54"/>
    </row>
    <row r="15" spans="1:59" s="2" customFormat="1" ht="10.5" customHeight="1">
      <c r="A15" s="3"/>
      <c r="B15" s="121" t="s">
        <v>187</v>
      </c>
      <c r="C15" s="121"/>
      <c r="D15" s="121"/>
      <c r="E15" s="121"/>
      <c r="F15" s="121"/>
      <c r="G15" s="121"/>
      <c r="H15" s="55"/>
      <c r="I15" s="118" t="s">
        <v>188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/>
      <c r="Y15" s="49"/>
      <c r="Z15" s="55" t="s">
        <v>189</v>
      </c>
      <c r="AA15" s="119" t="s">
        <v>190</v>
      </c>
      <c r="AB15" s="119"/>
      <c r="AC15" s="119"/>
      <c r="AD15" s="119"/>
      <c r="AE15" s="119"/>
      <c r="AF15" s="119"/>
      <c r="AG15" s="119"/>
      <c r="AH15" s="49"/>
      <c r="AI15" s="49"/>
      <c r="AJ15" s="49"/>
      <c r="AK15" s="49"/>
      <c r="AL15" s="49"/>
      <c r="AM15" s="49"/>
      <c r="AN15" s="49"/>
      <c r="AO15" s="49"/>
      <c r="AP15" s="56"/>
      <c r="AQ15" s="49"/>
      <c r="AR15" s="49"/>
      <c r="AS15" s="57" t="s">
        <v>191</v>
      </c>
      <c r="AT15" s="119" t="s">
        <v>192</v>
      </c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</row>
    <row r="16" spans="1:59" s="2" customFormat="1" ht="3.75" customHeight="1">
      <c r="A16" s="3"/>
      <c r="B16" s="49"/>
      <c r="C16" s="49"/>
      <c r="D16"/>
      <c r="E16"/>
      <c r="F16"/>
      <c r="G16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/>
      <c r="X16"/>
      <c r="Y16" s="49"/>
      <c r="Z16" s="49"/>
      <c r="AA16" s="49"/>
      <c r="AB16" s="5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4"/>
      <c r="BC16" s="49"/>
      <c r="BD16" s="54"/>
      <c r="BE16" s="49"/>
      <c r="BF16" s="54"/>
      <c r="BG16" s="54"/>
    </row>
    <row r="17" spans="1:59" s="2" customFormat="1" ht="11.25" customHeight="1">
      <c r="A17" s="3"/>
      <c r="B17" s="49"/>
      <c r="C17" s="49"/>
      <c r="D17"/>
      <c r="E17"/>
      <c r="F17"/>
      <c r="G17"/>
      <c r="H17" s="55" t="s">
        <v>185</v>
      </c>
      <c r="I17" s="118" t="s">
        <v>193</v>
      </c>
      <c r="J17" s="118"/>
      <c r="K17" s="118"/>
      <c r="L17" s="118"/>
      <c r="M17" s="118"/>
      <c r="N17" s="118"/>
      <c r="O17" s="118"/>
      <c r="P17" s="118"/>
      <c r="Q17" s="118"/>
      <c r="R17" s="118"/>
      <c r="S17" s="49"/>
      <c r="T17" s="49"/>
      <c r="U17" s="49"/>
      <c r="V17" s="54"/>
      <c r="W17"/>
      <c r="X17"/>
      <c r="Y17" s="49"/>
      <c r="Z17" s="55" t="s">
        <v>140</v>
      </c>
      <c r="AA17" s="118" t="s">
        <v>194</v>
      </c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49"/>
      <c r="AS17" s="55" t="s">
        <v>29</v>
      </c>
      <c r="AT17" s="119" t="s">
        <v>195</v>
      </c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54"/>
      <c r="BG17" s="54"/>
    </row>
    <row r="18" spans="1:59" s="2" customFormat="1" ht="11.25" customHeight="1">
      <c r="A18" s="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/>
      <c r="X1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4"/>
      <c r="BC18" s="49"/>
      <c r="BD18" s="54"/>
      <c r="BE18" s="49"/>
      <c r="BF18" s="54"/>
      <c r="BG18" s="54"/>
    </row>
    <row r="19" spans="1:59" s="2" customFormat="1" ht="17.25" customHeight="1">
      <c r="A19" s="3"/>
      <c r="B19" s="49"/>
      <c r="C19" s="49"/>
      <c r="D19" s="49"/>
      <c r="E19" s="49"/>
      <c r="F19" s="49"/>
      <c r="G19" s="49"/>
      <c r="H19" s="55" t="s">
        <v>184</v>
      </c>
      <c r="I19" s="118" t="s">
        <v>196</v>
      </c>
      <c r="J19" s="118"/>
      <c r="K19" s="118"/>
      <c r="L19" s="118"/>
      <c r="M19" s="118"/>
      <c r="N19" s="118"/>
      <c r="O19" s="118"/>
      <c r="P19" s="118"/>
      <c r="Q19" s="118"/>
      <c r="R19" s="118"/>
      <c r="S19" s="49"/>
      <c r="T19" s="49"/>
      <c r="U19" s="49"/>
      <c r="V19" s="54"/>
      <c r="W19"/>
      <c r="X19"/>
      <c r="Y19" s="49"/>
      <c r="Z19" s="55" t="s">
        <v>197</v>
      </c>
      <c r="AA19" s="118" t="s">
        <v>198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49"/>
      <c r="AS19" s="55" t="s">
        <v>186</v>
      </c>
      <c r="AT19" s="118" t="s">
        <v>199</v>
      </c>
      <c r="AU19" s="118"/>
      <c r="AV19" s="118"/>
      <c r="AW19" s="118"/>
      <c r="AX19" s="118"/>
      <c r="AY19" s="118"/>
      <c r="AZ19" s="118"/>
      <c r="BA19" s="118"/>
      <c r="BB19" s="118"/>
      <c r="BC19" s="49"/>
      <c r="BD19" s="54"/>
      <c r="BE19" s="49"/>
      <c r="BF19" s="54"/>
      <c r="BG19" s="54"/>
    </row>
    <row r="20" spans="1:35" s="2" customFormat="1" ht="10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3"/>
    </row>
    <row r="21" spans="1:53" ht="18" customHeight="1">
      <c r="A21" s="128" t="s">
        <v>200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</row>
    <row r="22" spans="1:53" ht="8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11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60" s="9" customFormat="1" ht="24" customHeight="1">
      <c r="A24" s="132" t="s">
        <v>26</v>
      </c>
      <c r="B24" s="133" t="s">
        <v>30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 t="s">
        <v>31</v>
      </c>
      <c r="U24" s="133"/>
      <c r="V24" s="133"/>
      <c r="W24" s="133"/>
      <c r="X24" s="133"/>
      <c r="Y24" s="133"/>
      <c r="Z24" s="133"/>
      <c r="AA24" s="133"/>
      <c r="AB24" s="133"/>
      <c r="AC24" s="133" t="s">
        <v>32</v>
      </c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40" t="s">
        <v>33</v>
      </c>
      <c r="AY24" s="141"/>
      <c r="AZ24" s="141"/>
      <c r="BA24" s="141"/>
      <c r="BB24" s="141"/>
      <c r="BC24" s="133" t="s">
        <v>34</v>
      </c>
      <c r="BD24" s="133"/>
      <c r="BE24" s="133"/>
      <c r="BF24" s="133" t="s">
        <v>18</v>
      </c>
      <c r="BG24" s="133"/>
      <c r="BH24" s="133"/>
    </row>
    <row r="25" spans="1:60" s="9" customFormat="1" ht="49.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 t="s">
        <v>10</v>
      </c>
      <c r="AD25" s="133"/>
      <c r="AE25" s="133"/>
      <c r="AF25" s="133"/>
      <c r="AG25" s="133"/>
      <c r="AH25" s="133"/>
      <c r="AI25" s="133"/>
      <c r="AJ25" s="133" t="s">
        <v>35</v>
      </c>
      <c r="AK25" s="133"/>
      <c r="AL25" s="133"/>
      <c r="AM25" s="133"/>
      <c r="AN25" s="133"/>
      <c r="AO25" s="133"/>
      <c r="AP25" s="133"/>
      <c r="AQ25" s="133" t="s">
        <v>36</v>
      </c>
      <c r="AR25" s="133"/>
      <c r="AS25" s="133"/>
      <c r="AT25" s="133"/>
      <c r="AU25" s="133"/>
      <c r="AV25" s="133"/>
      <c r="AW25" s="133"/>
      <c r="AX25" s="142"/>
      <c r="AY25" s="143"/>
      <c r="AZ25" s="143"/>
      <c r="BA25" s="143"/>
      <c r="BB25" s="143"/>
      <c r="BC25" s="133"/>
      <c r="BD25" s="134"/>
      <c r="BE25" s="133"/>
      <c r="BF25" s="133"/>
      <c r="BG25" s="134"/>
      <c r="BH25" s="133"/>
    </row>
    <row r="26" spans="1:60" s="9" customFormat="1" ht="24.75" customHeight="1">
      <c r="A26" s="132"/>
      <c r="B26" s="133" t="s">
        <v>18</v>
      </c>
      <c r="C26" s="133"/>
      <c r="D26" s="133"/>
      <c r="E26" s="133"/>
      <c r="F26" s="133"/>
      <c r="G26" s="133"/>
      <c r="H26" s="133" t="s">
        <v>37</v>
      </c>
      <c r="I26" s="133"/>
      <c r="J26" s="133"/>
      <c r="K26" s="133"/>
      <c r="L26" s="133"/>
      <c r="M26" s="133"/>
      <c r="N26" s="133" t="s">
        <v>38</v>
      </c>
      <c r="O26" s="133"/>
      <c r="P26" s="133"/>
      <c r="Q26" s="133"/>
      <c r="R26" s="133"/>
      <c r="S26" s="133"/>
      <c r="T26" s="133" t="s">
        <v>18</v>
      </c>
      <c r="U26" s="133"/>
      <c r="V26" s="133"/>
      <c r="W26" s="133" t="s">
        <v>37</v>
      </c>
      <c r="X26" s="133"/>
      <c r="Y26" s="133"/>
      <c r="Z26" s="133" t="s">
        <v>38</v>
      </c>
      <c r="AA26" s="133"/>
      <c r="AB26" s="133"/>
      <c r="AC26" s="133" t="s">
        <v>18</v>
      </c>
      <c r="AD26" s="133"/>
      <c r="AE26" s="133"/>
      <c r="AF26" s="133" t="s">
        <v>37</v>
      </c>
      <c r="AG26" s="133"/>
      <c r="AH26" s="133" t="s">
        <v>38</v>
      </c>
      <c r="AI26" s="133"/>
      <c r="AJ26" s="133" t="s">
        <v>18</v>
      </c>
      <c r="AK26" s="133"/>
      <c r="AL26" s="133"/>
      <c r="AM26" s="133" t="s">
        <v>37</v>
      </c>
      <c r="AN26" s="133"/>
      <c r="AO26" s="133" t="s">
        <v>38</v>
      </c>
      <c r="AP26" s="133"/>
      <c r="AQ26" s="133" t="s">
        <v>18</v>
      </c>
      <c r="AR26" s="133"/>
      <c r="AS26" s="133"/>
      <c r="AT26" s="133" t="s">
        <v>37</v>
      </c>
      <c r="AU26" s="133"/>
      <c r="AV26" s="133" t="s">
        <v>38</v>
      </c>
      <c r="AW26" s="133"/>
      <c r="AX26" s="144"/>
      <c r="AY26" s="145"/>
      <c r="AZ26" s="145"/>
      <c r="BA26" s="145"/>
      <c r="BB26" s="145"/>
      <c r="BC26" s="133"/>
      <c r="BD26" s="133"/>
      <c r="BE26" s="133"/>
      <c r="BF26" s="133"/>
      <c r="BG26" s="133"/>
      <c r="BH26" s="133"/>
    </row>
    <row r="27" spans="1:60" s="9" customFormat="1" ht="24.75" customHeight="1">
      <c r="A27" s="132"/>
      <c r="B27" s="132" t="s">
        <v>39</v>
      </c>
      <c r="C27" s="132"/>
      <c r="D27" s="132"/>
      <c r="E27" s="132" t="s">
        <v>40</v>
      </c>
      <c r="F27" s="132"/>
      <c r="G27" s="132"/>
      <c r="H27" s="132" t="s">
        <v>39</v>
      </c>
      <c r="I27" s="132"/>
      <c r="J27" s="132"/>
      <c r="K27" s="132" t="s">
        <v>40</v>
      </c>
      <c r="L27" s="132"/>
      <c r="M27" s="132"/>
      <c r="N27" s="132" t="s">
        <v>39</v>
      </c>
      <c r="O27" s="132"/>
      <c r="P27" s="132"/>
      <c r="Q27" s="132" t="s">
        <v>40</v>
      </c>
      <c r="R27" s="132"/>
      <c r="S27" s="132"/>
      <c r="T27" s="132" t="s">
        <v>39</v>
      </c>
      <c r="U27" s="132"/>
      <c r="V27" s="132"/>
      <c r="W27" s="132" t="s">
        <v>39</v>
      </c>
      <c r="X27" s="132"/>
      <c r="Y27" s="132"/>
      <c r="Z27" s="132" t="s">
        <v>39</v>
      </c>
      <c r="AA27" s="132"/>
      <c r="AB27" s="132"/>
      <c r="AC27" s="132" t="s">
        <v>39</v>
      </c>
      <c r="AD27" s="132"/>
      <c r="AE27" s="132"/>
      <c r="AF27" s="132" t="s">
        <v>39</v>
      </c>
      <c r="AG27" s="132"/>
      <c r="AH27" s="132" t="s">
        <v>39</v>
      </c>
      <c r="AI27" s="132"/>
      <c r="AJ27" s="132" t="s">
        <v>39</v>
      </c>
      <c r="AK27" s="132"/>
      <c r="AL27" s="132"/>
      <c r="AM27" s="132" t="s">
        <v>39</v>
      </c>
      <c r="AN27" s="132"/>
      <c r="AO27" s="132" t="s">
        <v>39</v>
      </c>
      <c r="AP27" s="132"/>
      <c r="AQ27" s="132" t="s">
        <v>39</v>
      </c>
      <c r="AR27" s="132"/>
      <c r="AS27" s="132"/>
      <c r="AT27" s="132" t="s">
        <v>39</v>
      </c>
      <c r="AU27" s="132"/>
      <c r="AV27" s="132" t="s">
        <v>39</v>
      </c>
      <c r="AW27" s="132"/>
      <c r="AX27" s="146" t="s">
        <v>39</v>
      </c>
      <c r="AY27" s="147"/>
      <c r="AZ27" s="147"/>
      <c r="BA27" s="147"/>
      <c r="BB27" s="147"/>
      <c r="BC27" s="132" t="s">
        <v>39</v>
      </c>
      <c r="BD27" s="132"/>
      <c r="BE27" s="132"/>
      <c r="BF27" s="132" t="s">
        <v>39</v>
      </c>
      <c r="BG27" s="132"/>
      <c r="BH27" s="132"/>
    </row>
    <row r="28" spans="1:60" s="9" customFormat="1" ht="24.75" customHeight="1">
      <c r="A28" s="8" t="s">
        <v>27</v>
      </c>
      <c r="B28" s="135">
        <f>H28+N28</f>
        <v>40</v>
      </c>
      <c r="C28" s="135"/>
      <c r="D28" s="135"/>
      <c r="E28" s="135">
        <f>B28*36</f>
        <v>1440</v>
      </c>
      <c r="F28" s="135"/>
      <c r="G28" s="135"/>
      <c r="H28" s="135">
        <v>17</v>
      </c>
      <c r="I28" s="135"/>
      <c r="J28" s="135"/>
      <c r="K28" s="135">
        <f>H28*36</f>
        <v>612</v>
      </c>
      <c r="L28" s="135"/>
      <c r="M28" s="135"/>
      <c r="N28" s="135">
        <v>23</v>
      </c>
      <c r="O28" s="135"/>
      <c r="P28" s="135"/>
      <c r="Q28" s="135">
        <f>N28*36</f>
        <v>828</v>
      </c>
      <c r="R28" s="135"/>
      <c r="S28" s="135"/>
      <c r="T28" s="135">
        <v>1</v>
      </c>
      <c r="U28" s="135"/>
      <c r="V28" s="135"/>
      <c r="W28" s="135"/>
      <c r="X28" s="135"/>
      <c r="Y28" s="135"/>
      <c r="Z28" s="135">
        <v>1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48"/>
      <c r="AY28" s="149"/>
      <c r="AZ28" s="149"/>
      <c r="BA28" s="149"/>
      <c r="BB28" s="149"/>
      <c r="BC28" s="135" t="s">
        <v>7</v>
      </c>
      <c r="BD28" s="135"/>
      <c r="BE28" s="135"/>
      <c r="BF28" s="135">
        <f>B28+T28+AC28+AJ28+AQ28+AX28+BC28</f>
        <v>52</v>
      </c>
      <c r="BG28" s="135"/>
      <c r="BH28" s="135"/>
    </row>
    <row r="29" spans="1:60" s="9" customFormat="1" ht="24.75" customHeight="1">
      <c r="A29" s="8" t="s">
        <v>28</v>
      </c>
      <c r="B29" s="135">
        <f>H29+N29</f>
        <v>24</v>
      </c>
      <c r="C29" s="135"/>
      <c r="D29" s="135"/>
      <c r="E29" s="135">
        <f>B29*36</f>
        <v>864</v>
      </c>
      <c r="F29" s="135"/>
      <c r="G29" s="135"/>
      <c r="H29" s="135">
        <v>16</v>
      </c>
      <c r="I29" s="135"/>
      <c r="J29" s="135"/>
      <c r="K29" s="135">
        <f>H29*36</f>
        <v>576</v>
      </c>
      <c r="L29" s="135"/>
      <c r="M29" s="135"/>
      <c r="N29" s="135">
        <v>8</v>
      </c>
      <c r="O29" s="135"/>
      <c r="P29" s="135"/>
      <c r="Q29" s="135">
        <f>N29*36</f>
        <v>288</v>
      </c>
      <c r="R29" s="135"/>
      <c r="S29" s="135"/>
      <c r="T29" s="135">
        <v>3</v>
      </c>
      <c r="U29" s="135"/>
      <c r="V29" s="135"/>
      <c r="W29" s="135">
        <v>1</v>
      </c>
      <c r="X29" s="135"/>
      <c r="Y29" s="135"/>
      <c r="Z29" s="135">
        <v>2</v>
      </c>
      <c r="AA29" s="135"/>
      <c r="AB29" s="135"/>
      <c r="AC29" s="135">
        <v>4</v>
      </c>
      <c r="AD29" s="135"/>
      <c r="AE29" s="135"/>
      <c r="AF29" s="135"/>
      <c r="AG29" s="135"/>
      <c r="AH29" s="135">
        <v>4</v>
      </c>
      <c r="AI29" s="135"/>
      <c r="AJ29" s="135">
        <v>9</v>
      </c>
      <c r="AK29" s="135"/>
      <c r="AL29" s="135"/>
      <c r="AM29" s="135"/>
      <c r="AN29" s="135"/>
      <c r="AO29" s="135">
        <v>9</v>
      </c>
      <c r="AP29" s="135"/>
      <c r="AQ29" s="135"/>
      <c r="AR29" s="135"/>
      <c r="AS29" s="135"/>
      <c r="AT29" s="135"/>
      <c r="AU29" s="135"/>
      <c r="AV29" s="135"/>
      <c r="AW29" s="135"/>
      <c r="AX29" s="148">
        <v>1</v>
      </c>
      <c r="AY29" s="149"/>
      <c r="AZ29" s="149"/>
      <c r="BA29" s="149"/>
      <c r="BB29" s="149"/>
      <c r="BC29" s="135">
        <v>2</v>
      </c>
      <c r="BD29" s="135"/>
      <c r="BE29" s="135"/>
      <c r="BF29" s="135">
        <f>B29+T29+AC29+AJ29+AQ29+AX29+BC29</f>
        <v>43</v>
      </c>
      <c r="BG29" s="135"/>
      <c r="BH29" s="135"/>
    </row>
    <row r="30" spans="1:60" s="9" customFormat="1" ht="24.75" customHeight="1">
      <c r="A30" s="10" t="s">
        <v>18</v>
      </c>
      <c r="B30" s="136">
        <f>B28+B29</f>
        <v>64</v>
      </c>
      <c r="C30" s="136"/>
      <c r="D30" s="136"/>
      <c r="E30" s="136">
        <f>E28+E29</f>
        <v>2304</v>
      </c>
      <c r="F30" s="136"/>
      <c r="G30" s="136"/>
      <c r="H30" s="136">
        <f>H28+H29</f>
        <v>33</v>
      </c>
      <c r="I30" s="136"/>
      <c r="J30" s="136"/>
      <c r="K30" s="136">
        <f>K28+K29</f>
        <v>1188</v>
      </c>
      <c r="L30" s="136"/>
      <c r="M30" s="136"/>
      <c r="N30" s="136">
        <f>N28+N29</f>
        <v>31</v>
      </c>
      <c r="O30" s="136"/>
      <c r="P30" s="136"/>
      <c r="Q30" s="136">
        <f>Q28+Q29</f>
        <v>1116</v>
      </c>
      <c r="R30" s="136"/>
      <c r="S30" s="136"/>
      <c r="T30" s="136">
        <v>4</v>
      </c>
      <c r="U30" s="136"/>
      <c r="V30" s="136"/>
      <c r="W30" s="136"/>
      <c r="X30" s="136"/>
      <c r="Y30" s="136"/>
      <c r="Z30" s="136"/>
      <c r="AA30" s="136"/>
      <c r="AB30" s="136"/>
      <c r="AC30" s="137">
        <v>4</v>
      </c>
      <c r="AD30" s="137"/>
      <c r="AE30" s="137"/>
      <c r="AF30" s="137"/>
      <c r="AG30" s="137"/>
      <c r="AH30" s="137"/>
      <c r="AI30" s="137"/>
      <c r="AJ30" s="137">
        <v>9</v>
      </c>
      <c r="AK30" s="137"/>
      <c r="AL30" s="137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8">
        <v>1</v>
      </c>
      <c r="AY30" s="139"/>
      <c r="AZ30" s="139"/>
      <c r="BA30" s="139"/>
      <c r="BB30" s="139"/>
      <c r="BC30" s="136">
        <f>BC28+BC29</f>
        <v>13</v>
      </c>
      <c r="BD30" s="136"/>
      <c r="BE30" s="136"/>
      <c r="BF30" s="136">
        <f>BF28+BF29</f>
        <v>95</v>
      </c>
      <c r="BG30" s="136"/>
      <c r="BH30" s="136"/>
    </row>
  </sheetData>
  <sheetProtection/>
  <mergeCells count="250">
    <mergeCell ref="AX24:BB26"/>
    <mergeCell ref="AX27:BB27"/>
    <mergeCell ref="AX28:BB28"/>
    <mergeCell ref="AX29:BB29"/>
    <mergeCell ref="AT28:AU28"/>
    <mergeCell ref="AV28:AW28"/>
    <mergeCell ref="AV27:AW27"/>
    <mergeCell ref="AT27:AU27"/>
    <mergeCell ref="BF30:BH30"/>
    <mergeCell ref="AT30:AU30"/>
    <mergeCell ref="AV30:AW30"/>
    <mergeCell ref="AX30:BB30"/>
    <mergeCell ref="AF30:AG30"/>
    <mergeCell ref="AH30:AI30"/>
    <mergeCell ref="BC30:BE30"/>
    <mergeCell ref="AJ30:AL30"/>
    <mergeCell ref="AM30:AN30"/>
    <mergeCell ref="AO30:AP30"/>
    <mergeCell ref="B30:D30"/>
    <mergeCell ref="E30:G30"/>
    <mergeCell ref="H30:J30"/>
    <mergeCell ref="K30:M30"/>
    <mergeCell ref="Z30:AB30"/>
    <mergeCell ref="AC30:AE30"/>
    <mergeCell ref="AQ29:AS29"/>
    <mergeCell ref="N30:P30"/>
    <mergeCell ref="Q30:S30"/>
    <mergeCell ref="T30:V30"/>
    <mergeCell ref="W30:Y30"/>
    <mergeCell ref="AQ30:AS30"/>
    <mergeCell ref="AC29:AE29"/>
    <mergeCell ref="AF29:AG29"/>
    <mergeCell ref="AH29:AI29"/>
    <mergeCell ref="AJ29:AL29"/>
    <mergeCell ref="BC28:BE28"/>
    <mergeCell ref="BF28:BH28"/>
    <mergeCell ref="BC29:BE29"/>
    <mergeCell ref="BF29:BH29"/>
    <mergeCell ref="AT29:AU29"/>
    <mergeCell ref="AV29:AW29"/>
    <mergeCell ref="AM29:AN29"/>
    <mergeCell ref="AO29:AP29"/>
    <mergeCell ref="B29:D29"/>
    <mergeCell ref="E29:G29"/>
    <mergeCell ref="H29:J29"/>
    <mergeCell ref="K29:M29"/>
    <mergeCell ref="N29:P29"/>
    <mergeCell ref="Q29:S29"/>
    <mergeCell ref="T29:V29"/>
    <mergeCell ref="W29:Y29"/>
    <mergeCell ref="AM28:AN28"/>
    <mergeCell ref="AO28:AP28"/>
    <mergeCell ref="AQ28:AS28"/>
    <mergeCell ref="Z28:AB28"/>
    <mergeCell ref="AC28:AE28"/>
    <mergeCell ref="AF28:AG28"/>
    <mergeCell ref="AH28:AI28"/>
    <mergeCell ref="AJ28:AL28"/>
    <mergeCell ref="Z29:AB29"/>
    <mergeCell ref="BF27:BH27"/>
    <mergeCell ref="B28:D28"/>
    <mergeCell ref="E28:G28"/>
    <mergeCell ref="H28:J28"/>
    <mergeCell ref="K28:M28"/>
    <mergeCell ref="N28:P28"/>
    <mergeCell ref="Q28:S28"/>
    <mergeCell ref="T28:V28"/>
    <mergeCell ref="W28:Y28"/>
    <mergeCell ref="AJ27:AL27"/>
    <mergeCell ref="AM27:AN27"/>
    <mergeCell ref="AO27:AP27"/>
    <mergeCell ref="AQ27:AS27"/>
    <mergeCell ref="BC27:BE27"/>
    <mergeCell ref="T27:V27"/>
    <mergeCell ref="W27:Y27"/>
    <mergeCell ref="Z27:AB27"/>
    <mergeCell ref="AC27:AE27"/>
    <mergeCell ref="AF27:AG27"/>
    <mergeCell ref="AH27:AI27"/>
    <mergeCell ref="B27:D27"/>
    <mergeCell ref="E27:G27"/>
    <mergeCell ref="H27:J27"/>
    <mergeCell ref="K27:M27"/>
    <mergeCell ref="N27:P27"/>
    <mergeCell ref="Q27:S27"/>
    <mergeCell ref="Z26:AB26"/>
    <mergeCell ref="AC26:AE26"/>
    <mergeCell ref="AF26:AG26"/>
    <mergeCell ref="AO26:AP26"/>
    <mergeCell ref="W26:Y26"/>
    <mergeCell ref="AV26:AW26"/>
    <mergeCell ref="BC24:BE26"/>
    <mergeCell ref="BF24:BH26"/>
    <mergeCell ref="AC25:AI25"/>
    <mergeCell ref="AJ25:AP25"/>
    <mergeCell ref="AQ25:AW25"/>
    <mergeCell ref="AH26:AI26"/>
    <mergeCell ref="AJ26:AL26"/>
    <mergeCell ref="AM26:AN26"/>
    <mergeCell ref="AQ26:AS26"/>
    <mergeCell ref="AT26:AU26"/>
    <mergeCell ref="AI1:BH2"/>
    <mergeCell ref="A21:BA21"/>
    <mergeCell ref="A24:A27"/>
    <mergeCell ref="B24:S25"/>
    <mergeCell ref="T24:AB25"/>
    <mergeCell ref="AC24:AW24"/>
    <mergeCell ref="B26:G26"/>
    <mergeCell ref="H26:M26"/>
    <mergeCell ref="N26:S26"/>
    <mergeCell ref="T26:V26"/>
    <mergeCell ref="B4:BG4"/>
    <mergeCell ref="B6:B8"/>
    <mergeCell ref="C6:F6"/>
    <mergeCell ref="G6:G7"/>
    <mergeCell ref="H6:J6"/>
    <mergeCell ref="K6:K7"/>
    <mergeCell ref="L6:N6"/>
    <mergeCell ref="P6:S6"/>
    <mergeCell ref="T6:T7"/>
    <mergeCell ref="U6:W6"/>
    <mergeCell ref="X6:X7"/>
    <mergeCell ref="Y6:AA6"/>
    <mergeCell ref="AB6:AB7"/>
    <mergeCell ref="AC6:AF6"/>
    <mergeCell ref="AG6:AG7"/>
    <mergeCell ref="AH6:AJ6"/>
    <mergeCell ref="AK6:AK7"/>
    <mergeCell ref="AL6:AO6"/>
    <mergeCell ref="AP6:AS6"/>
    <mergeCell ref="AT6:AT7"/>
    <mergeCell ref="AU6:AW6"/>
    <mergeCell ref="AX6:AX7"/>
    <mergeCell ref="AY6:BB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W11:AW12"/>
    <mergeCell ref="AX11:AX12"/>
    <mergeCell ref="AY11:AY12"/>
    <mergeCell ref="AN11:AN12"/>
    <mergeCell ref="AO11:AO12"/>
    <mergeCell ref="AP11:AP12"/>
    <mergeCell ref="AQ11:AQ12"/>
    <mergeCell ref="AR11:AR12"/>
    <mergeCell ref="AS11:AS12"/>
    <mergeCell ref="AZ11:AZ12"/>
    <mergeCell ref="BA11:BA12"/>
    <mergeCell ref="BB11:BB12"/>
    <mergeCell ref="B15:G15"/>
    <mergeCell ref="I15:W15"/>
    <mergeCell ref="AA15:AG15"/>
    <mergeCell ref="AT15:BG15"/>
    <mergeCell ref="AT11:AT12"/>
    <mergeCell ref="AU11:AU12"/>
    <mergeCell ref="AV11:AV12"/>
    <mergeCell ref="I17:R17"/>
    <mergeCell ref="AA17:AQ17"/>
    <mergeCell ref="AT17:BE17"/>
    <mergeCell ref="I19:R19"/>
    <mergeCell ref="AA19:AQ19"/>
    <mergeCell ref="AT19:BB19"/>
  </mergeCells>
  <printOptions/>
  <pageMargins left="0.3937007874015748" right="0.3937007874015748" top="0.3937007874015748" bottom="0.3937007874015748" header="0.11811023622047245" footer="0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H68"/>
  <sheetViews>
    <sheetView showGridLines="0" tabSelected="1" zoomScale="110" zoomScaleNormal="110" zoomScaleSheetLayoutView="100" zoomScalePageLayoutView="0" workbookViewId="0" topLeftCell="A16">
      <selection activeCell="J52" sqref="J52"/>
    </sheetView>
  </sheetViews>
  <sheetFormatPr defaultColWidth="14.66015625" defaultRowHeight="13.5" customHeight="1"/>
  <cols>
    <col min="1" max="1" width="10.83203125" style="26" customWidth="1"/>
    <col min="2" max="2" width="68.83203125" style="26" customWidth="1"/>
    <col min="3" max="5" width="6.83203125" style="25" customWidth="1"/>
    <col min="6" max="10" width="9.83203125" style="26" customWidth="1"/>
    <col min="11" max="11" width="5.16015625" style="26" customWidth="1"/>
    <col min="12" max="12" width="4.66015625" style="26" customWidth="1"/>
    <col min="13" max="13" width="5.66015625" style="26" customWidth="1"/>
    <col min="14" max="14" width="5.33203125" style="26" customWidth="1"/>
    <col min="15" max="15" width="5" style="26" customWidth="1"/>
    <col min="16" max="16" width="4.16015625" style="26" customWidth="1"/>
    <col min="17" max="17" width="4.33203125" style="26" customWidth="1"/>
    <col min="18" max="18" width="5.83203125" style="26" customWidth="1"/>
    <col min="19" max="19" width="5" style="26" customWidth="1"/>
    <col min="20" max="20" width="5.16015625" style="26" customWidth="1"/>
    <col min="21" max="21" width="4.66015625" style="26" customWidth="1"/>
    <col min="22" max="22" width="4.33203125" style="26" customWidth="1"/>
    <col min="23" max="23" width="7.16015625" style="26" customWidth="1"/>
    <col min="24" max="24" width="4.83203125" style="26" customWidth="1"/>
    <col min="25" max="27" width="5.33203125" style="26" customWidth="1"/>
    <col min="28" max="28" width="6.66015625" style="26" customWidth="1"/>
    <col min="29" max="29" width="5.16015625" style="26" customWidth="1"/>
    <col min="30" max="30" width="6" style="26" customWidth="1"/>
    <col min="31" max="31" width="5.16015625" style="26" customWidth="1"/>
    <col min="32" max="32" width="5.33203125" style="26" customWidth="1"/>
    <col min="33" max="16384" width="14.66015625" style="26" customWidth="1"/>
  </cols>
  <sheetData>
    <row r="1" spans="1:2" ht="20.25" customHeight="1">
      <c r="A1" s="183" t="s">
        <v>57</v>
      </c>
      <c r="B1" s="183"/>
    </row>
    <row r="2" spans="1:32" ht="12.75" customHeight="1">
      <c r="A2" s="185" t="s">
        <v>11</v>
      </c>
      <c r="B2" s="178" t="s">
        <v>41</v>
      </c>
      <c r="C2" s="208" t="s">
        <v>12</v>
      </c>
      <c r="D2" s="209"/>
      <c r="E2" s="209"/>
      <c r="F2" s="150" t="s">
        <v>42</v>
      </c>
      <c r="G2" s="151"/>
      <c r="H2" s="151"/>
      <c r="I2" s="151"/>
      <c r="J2" s="151"/>
      <c r="K2" s="151"/>
      <c r="L2" s="152"/>
      <c r="M2" s="150" t="s">
        <v>50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</row>
    <row r="3" spans="1:32" ht="18" customHeight="1">
      <c r="A3" s="185"/>
      <c r="B3" s="178"/>
      <c r="C3" s="210"/>
      <c r="D3" s="211"/>
      <c r="E3" s="211"/>
      <c r="F3" s="153"/>
      <c r="G3" s="154"/>
      <c r="H3" s="154"/>
      <c r="I3" s="154"/>
      <c r="J3" s="154"/>
      <c r="K3" s="154"/>
      <c r="L3" s="155"/>
      <c r="M3" s="153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5"/>
    </row>
    <row r="4" spans="1:32" ht="12.75" customHeight="1">
      <c r="A4" s="185"/>
      <c r="B4" s="178"/>
      <c r="C4" s="210"/>
      <c r="D4" s="211"/>
      <c r="E4" s="211"/>
      <c r="F4" s="162" t="s">
        <v>15</v>
      </c>
      <c r="G4" s="162" t="s">
        <v>16</v>
      </c>
      <c r="H4" s="218" t="s">
        <v>17</v>
      </c>
      <c r="I4" s="219"/>
      <c r="J4" s="220"/>
      <c r="K4" s="190" t="s">
        <v>207</v>
      </c>
      <c r="L4" s="190" t="s">
        <v>208</v>
      </c>
      <c r="M4" s="192" t="s">
        <v>13</v>
      </c>
      <c r="N4" s="193"/>
      <c r="O4" s="193"/>
      <c r="P4" s="193"/>
      <c r="Q4" s="193"/>
      <c r="R4" s="193"/>
      <c r="S4" s="193"/>
      <c r="T4" s="193"/>
      <c r="U4" s="193"/>
      <c r="V4" s="194"/>
      <c r="W4" s="156" t="s">
        <v>14</v>
      </c>
      <c r="X4" s="157"/>
      <c r="Y4" s="157"/>
      <c r="Z4" s="157"/>
      <c r="AA4" s="157"/>
      <c r="AB4" s="157"/>
      <c r="AC4" s="157"/>
      <c r="AD4" s="157"/>
      <c r="AE4" s="157"/>
      <c r="AF4" s="158"/>
    </row>
    <row r="5" spans="1:32" ht="12.75" customHeight="1">
      <c r="A5" s="185"/>
      <c r="B5" s="178"/>
      <c r="C5" s="210"/>
      <c r="D5" s="211"/>
      <c r="E5" s="211"/>
      <c r="F5" s="188"/>
      <c r="G5" s="188"/>
      <c r="H5" s="207" t="s">
        <v>18</v>
      </c>
      <c r="I5" s="159" t="s">
        <v>78</v>
      </c>
      <c r="J5" s="168"/>
      <c r="K5" s="221"/>
      <c r="L5" s="221"/>
      <c r="M5" s="159" t="s">
        <v>226</v>
      </c>
      <c r="N5" s="157"/>
      <c r="O5" s="157"/>
      <c r="P5" s="157"/>
      <c r="Q5" s="158"/>
      <c r="R5" s="159" t="s">
        <v>228</v>
      </c>
      <c r="S5" s="168"/>
      <c r="T5" s="168"/>
      <c r="U5" s="157"/>
      <c r="V5" s="158"/>
      <c r="W5" s="77" t="s">
        <v>229</v>
      </c>
      <c r="X5" s="75"/>
      <c r="Y5" s="75"/>
      <c r="Z5" s="75"/>
      <c r="AA5" s="76"/>
      <c r="AB5" s="159" t="s">
        <v>230</v>
      </c>
      <c r="AC5" s="157"/>
      <c r="AD5" s="157"/>
      <c r="AE5" s="157"/>
      <c r="AF5" s="158"/>
    </row>
    <row r="6" spans="1:32" ht="11.25" customHeight="1">
      <c r="A6" s="185"/>
      <c r="B6" s="178"/>
      <c r="C6" s="210"/>
      <c r="D6" s="211"/>
      <c r="E6" s="211"/>
      <c r="F6" s="188"/>
      <c r="G6" s="188"/>
      <c r="H6" s="185"/>
      <c r="I6" s="189" t="s">
        <v>19</v>
      </c>
      <c r="J6" s="162" t="s">
        <v>201</v>
      </c>
      <c r="K6" s="221"/>
      <c r="L6" s="221"/>
      <c r="M6" s="186" t="s">
        <v>227</v>
      </c>
      <c r="N6" s="166" t="s">
        <v>78</v>
      </c>
      <c r="O6" s="167"/>
      <c r="P6" s="164" t="s">
        <v>207</v>
      </c>
      <c r="Q6" s="190" t="s">
        <v>208</v>
      </c>
      <c r="R6" s="186" t="s">
        <v>227</v>
      </c>
      <c r="S6" s="160" t="s">
        <v>78</v>
      </c>
      <c r="T6" s="161"/>
      <c r="U6" s="162" t="s">
        <v>207</v>
      </c>
      <c r="V6" s="162" t="s">
        <v>208</v>
      </c>
      <c r="W6" s="186" t="s">
        <v>227</v>
      </c>
      <c r="X6" s="160" t="s">
        <v>78</v>
      </c>
      <c r="Y6" s="161"/>
      <c r="Z6" s="162" t="s">
        <v>207</v>
      </c>
      <c r="AA6" s="162" t="s">
        <v>208</v>
      </c>
      <c r="AB6" s="186" t="s">
        <v>227</v>
      </c>
      <c r="AC6" s="160" t="s">
        <v>231</v>
      </c>
      <c r="AD6" s="161"/>
      <c r="AE6" s="162" t="s">
        <v>207</v>
      </c>
      <c r="AF6" s="162" t="s">
        <v>208</v>
      </c>
    </row>
    <row r="7" spans="1:32" ht="46.5" customHeight="1">
      <c r="A7" s="185"/>
      <c r="B7" s="178"/>
      <c r="C7" s="212"/>
      <c r="D7" s="213"/>
      <c r="E7" s="213"/>
      <c r="F7" s="163"/>
      <c r="G7" s="163"/>
      <c r="H7" s="185"/>
      <c r="I7" s="189"/>
      <c r="J7" s="163"/>
      <c r="K7" s="191"/>
      <c r="L7" s="191"/>
      <c r="M7" s="187"/>
      <c r="N7" s="66" t="s">
        <v>19</v>
      </c>
      <c r="O7" s="66" t="s">
        <v>201</v>
      </c>
      <c r="P7" s="165"/>
      <c r="Q7" s="191"/>
      <c r="R7" s="187"/>
      <c r="S7" s="66" t="s">
        <v>19</v>
      </c>
      <c r="T7" s="66" t="s">
        <v>201</v>
      </c>
      <c r="U7" s="163"/>
      <c r="V7" s="163"/>
      <c r="W7" s="187"/>
      <c r="X7" s="78" t="s">
        <v>19</v>
      </c>
      <c r="Y7" s="65" t="s">
        <v>201</v>
      </c>
      <c r="Z7" s="163"/>
      <c r="AA7" s="163"/>
      <c r="AB7" s="187"/>
      <c r="AC7" s="78" t="s">
        <v>19</v>
      </c>
      <c r="AD7" s="65" t="s">
        <v>201</v>
      </c>
      <c r="AE7" s="163"/>
      <c r="AF7" s="163"/>
    </row>
    <row r="8" spans="1:32" ht="15" customHeight="1">
      <c r="A8" s="27" t="s">
        <v>0</v>
      </c>
      <c r="B8" s="27" t="s">
        <v>1</v>
      </c>
      <c r="C8" s="215" t="s">
        <v>3</v>
      </c>
      <c r="D8" s="216"/>
      <c r="E8" s="217"/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64">
        <v>27</v>
      </c>
      <c r="AD8" s="64">
        <v>28</v>
      </c>
      <c r="AE8" s="73">
        <v>29</v>
      </c>
      <c r="AF8" s="73">
        <v>30</v>
      </c>
    </row>
    <row r="9" spans="1:32" s="29" customFormat="1" ht="15" customHeight="1">
      <c r="A9" s="37" t="s">
        <v>211</v>
      </c>
      <c r="B9" s="72" t="s">
        <v>210</v>
      </c>
      <c r="C9" s="171" t="s">
        <v>292</v>
      </c>
      <c r="D9" s="170"/>
      <c r="E9" s="172"/>
      <c r="F9" s="28">
        <f aca="true" t="shared" si="0" ref="F9:AF9">F10+F19+F23</f>
        <v>1476</v>
      </c>
      <c r="G9" s="28">
        <f t="shared" si="0"/>
        <v>0</v>
      </c>
      <c r="H9" s="28">
        <f>H10+H19+H23</f>
        <v>1418</v>
      </c>
      <c r="I9" s="28">
        <f t="shared" si="0"/>
        <v>710</v>
      </c>
      <c r="J9" s="28">
        <f t="shared" si="0"/>
        <v>177</v>
      </c>
      <c r="K9" s="28">
        <f>K10+K19+K23</f>
        <v>46</v>
      </c>
      <c r="L9" s="28">
        <f>L10+L19+L23</f>
        <v>12</v>
      </c>
      <c r="M9" s="28">
        <f t="shared" si="0"/>
        <v>610</v>
      </c>
      <c r="N9" s="28">
        <f t="shared" si="0"/>
        <v>290</v>
      </c>
      <c r="O9" s="28">
        <f t="shared" si="0"/>
        <v>0</v>
      </c>
      <c r="P9" s="28">
        <f t="shared" si="0"/>
        <v>2</v>
      </c>
      <c r="Q9" s="28">
        <f t="shared" si="0"/>
        <v>0</v>
      </c>
      <c r="R9" s="28">
        <f t="shared" si="0"/>
        <v>640</v>
      </c>
      <c r="S9" s="28">
        <f t="shared" si="0"/>
        <v>342</v>
      </c>
      <c r="T9" s="28">
        <f t="shared" si="0"/>
        <v>0</v>
      </c>
      <c r="U9" s="28">
        <f t="shared" si="0"/>
        <v>36</v>
      </c>
      <c r="V9" s="28">
        <f>V10+V19+V23</f>
        <v>8</v>
      </c>
      <c r="W9" s="28">
        <f>W10+W19+W23</f>
        <v>168</v>
      </c>
      <c r="X9" s="28">
        <f t="shared" si="0"/>
        <v>78</v>
      </c>
      <c r="Y9" s="28">
        <f t="shared" si="0"/>
        <v>0</v>
      </c>
      <c r="Z9" s="28">
        <f t="shared" si="0"/>
        <v>8</v>
      </c>
      <c r="AA9" s="28">
        <f t="shared" si="0"/>
        <v>4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0</v>
      </c>
    </row>
    <row r="10" spans="1:32" s="29" customFormat="1" ht="15" customHeight="1">
      <c r="A10" s="28"/>
      <c r="B10" s="72" t="s">
        <v>209</v>
      </c>
      <c r="C10" s="171" t="s">
        <v>202</v>
      </c>
      <c r="D10" s="170"/>
      <c r="E10" s="172"/>
      <c r="F10" s="28">
        <f aca="true" t="shared" si="1" ref="F10:AF10">F11+F12+F13+F14+F15+F16+F17+F18</f>
        <v>721</v>
      </c>
      <c r="G10" s="28">
        <f t="shared" si="1"/>
        <v>0</v>
      </c>
      <c r="H10" s="28">
        <f t="shared" si="1"/>
        <v>693</v>
      </c>
      <c r="I10" s="28">
        <f t="shared" si="1"/>
        <v>360</v>
      </c>
      <c r="J10" s="28">
        <f t="shared" si="1"/>
        <v>97</v>
      </c>
      <c r="K10" s="28">
        <f t="shared" si="1"/>
        <v>24</v>
      </c>
      <c r="L10" s="28">
        <f t="shared" si="1"/>
        <v>4</v>
      </c>
      <c r="M10" s="28">
        <f t="shared" si="1"/>
        <v>330</v>
      </c>
      <c r="N10" s="28">
        <f t="shared" si="1"/>
        <v>151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363</v>
      </c>
      <c r="S10" s="28">
        <f t="shared" si="1"/>
        <v>209</v>
      </c>
      <c r="T10" s="28">
        <f t="shared" si="1"/>
        <v>0</v>
      </c>
      <c r="U10" s="28">
        <f t="shared" si="1"/>
        <v>24</v>
      </c>
      <c r="V10" s="28">
        <f t="shared" si="1"/>
        <v>4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28">
        <f t="shared" si="1"/>
        <v>0</v>
      </c>
    </row>
    <row r="11" spans="1:32" s="29" customFormat="1" ht="15" customHeight="1">
      <c r="A11" s="30" t="s">
        <v>212</v>
      </c>
      <c r="B11" s="33" t="s">
        <v>20</v>
      </c>
      <c r="C11" s="173" t="s">
        <v>83</v>
      </c>
      <c r="D11" s="174"/>
      <c r="E11" s="175"/>
      <c r="F11" s="30">
        <f>G11+H11+K11+L11</f>
        <v>106</v>
      </c>
      <c r="G11" s="41"/>
      <c r="H11" s="30">
        <v>94</v>
      </c>
      <c r="I11" s="30">
        <v>38</v>
      </c>
      <c r="J11" s="30">
        <v>8</v>
      </c>
      <c r="K11" s="30">
        <v>8</v>
      </c>
      <c r="L11" s="30">
        <v>4</v>
      </c>
      <c r="M11" s="60">
        <v>42</v>
      </c>
      <c r="N11" s="60">
        <v>16</v>
      </c>
      <c r="O11" s="60"/>
      <c r="P11" s="60"/>
      <c r="Q11" s="60"/>
      <c r="R11" s="60">
        <v>52</v>
      </c>
      <c r="S11" s="60">
        <v>22</v>
      </c>
      <c r="T11" s="60"/>
      <c r="U11" s="60">
        <v>8</v>
      </c>
      <c r="V11" s="60">
        <v>4</v>
      </c>
      <c r="W11" s="60"/>
      <c r="X11" s="60"/>
      <c r="Y11" s="60"/>
      <c r="Z11" s="60"/>
      <c r="AA11" s="60"/>
      <c r="AB11" s="61"/>
      <c r="AC11" s="61"/>
      <c r="AD11" s="61"/>
      <c r="AE11" s="74"/>
      <c r="AF11" s="74"/>
    </row>
    <row r="12" spans="1:32" s="32" customFormat="1" ht="15" customHeight="1">
      <c r="A12" s="30" t="s">
        <v>213</v>
      </c>
      <c r="B12" s="33" t="s">
        <v>21</v>
      </c>
      <c r="C12" s="173" t="s">
        <v>43</v>
      </c>
      <c r="D12" s="174"/>
      <c r="E12" s="175"/>
      <c r="F12" s="30">
        <f>G12+H12+K12+L12</f>
        <v>100</v>
      </c>
      <c r="G12" s="41"/>
      <c r="H12" s="30">
        <v>96</v>
      </c>
      <c r="I12" s="30">
        <v>34</v>
      </c>
      <c r="J12" s="30">
        <v>8</v>
      </c>
      <c r="K12" s="30">
        <v>4</v>
      </c>
      <c r="L12" s="30"/>
      <c r="M12" s="60">
        <v>42</v>
      </c>
      <c r="N12" s="60">
        <v>16</v>
      </c>
      <c r="O12" s="60"/>
      <c r="P12" s="60"/>
      <c r="Q12" s="60"/>
      <c r="R12" s="60">
        <v>54</v>
      </c>
      <c r="S12" s="60">
        <v>18</v>
      </c>
      <c r="T12" s="60"/>
      <c r="U12" s="60">
        <v>4</v>
      </c>
      <c r="V12" s="60"/>
      <c r="W12" s="60"/>
      <c r="X12" s="60"/>
      <c r="Y12" s="60"/>
      <c r="Z12" s="60"/>
      <c r="AA12" s="60"/>
      <c r="AB12" s="61"/>
      <c r="AC12" s="61"/>
      <c r="AD12" s="61"/>
      <c r="AE12" s="24"/>
      <c r="AF12" s="24"/>
    </row>
    <row r="13" spans="1:32" s="32" customFormat="1" ht="15" customHeight="1">
      <c r="A13" s="30" t="s">
        <v>214</v>
      </c>
      <c r="B13" s="33" t="s">
        <v>5</v>
      </c>
      <c r="C13" s="173" t="s">
        <v>43</v>
      </c>
      <c r="D13" s="174"/>
      <c r="E13" s="175"/>
      <c r="F13" s="30">
        <f>G13+H13+K13+L13</f>
        <v>76</v>
      </c>
      <c r="G13" s="41"/>
      <c r="H13" s="30">
        <v>72</v>
      </c>
      <c r="I13" s="30">
        <v>68</v>
      </c>
      <c r="J13" s="30">
        <v>24</v>
      </c>
      <c r="K13" s="30">
        <v>4</v>
      </c>
      <c r="L13" s="30"/>
      <c r="M13" s="60">
        <v>26</v>
      </c>
      <c r="N13" s="60">
        <v>24</v>
      </c>
      <c r="O13" s="60"/>
      <c r="P13" s="60"/>
      <c r="Q13" s="60"/>
      <c r="R13" s="60">
        <v>46</v>
      </c>
      <c r="S13" s="60">
        <v>44</v>
      </c>
      <c r="T13" s="60"/>
      <c r="U13" s="60">
        <v>4</v>
      </c>
      <c r="V13" s="60"/>
      <c r="W13" s="60"/>
      <c r="X13" s="60"/>
      <c r="Y13" s="60"/>
      <c r="Z13" s="60"/>
      <c r="AA13" s="60"/>
      <c r="AB13" s="61"/>
      <c r="AC13" s="61"/>
      <c r="AD13" s="61"/>
      <c r="AE13" s="24"/>
      <c r="AF13" s="24"/>
    </row>
    <row r="14" spans="1:32" s="32" customFormat="1" ht="15" customHeight="1">
      <c r="A14" s="30" t="s">
        <v>215</v>
      </c>
      <c r="B14" s="33" t="s">
        <v>4</v>
      </c>
      <c r="C14" s="173" t="s">
        <v>43</v>
      </c>
      <c r="D14" s="174"/>
      <c r="E14" s="175"/>
      <c r="F14" s="30">
        <f aca="true" t="shared" si="2" ref="F14:F22">G14+H14+K14+L14</f>
        <v>121</v>
      </c>
      <c r="G14" s="41"/>
      <c r="H14" s="30">
        <v>117</v>
      </c>
      <c r="I14" s="30">
        <v>57</v>
      </c>
      <c r="J14" s="30">
        <v>17</v>
      </c>
      <c r="K14" s="30">
        <v>4</v>
      </c>
      <c r="L14" s="30"/>
      <c r="M14" s="60">
        <v>56</v>
      </c>
      <c r="N14" s="60">
        <v>26</v>
      </c>
      <c r="O14" s="60"/>
      <c r="P14" s="60"/>
      <c r="Q14" s="60"/>
      <c r="R14" s="60">
        <v>61</v>
      </c>
      <c r="S14" s="60">
        <v>31</v>
      </c>
      <c r="T14" s="60"/>
      <c r="U14" s="60">
        <v>4</v>
      </c>
      <c r="V14" s="60"/>
      <c r="W14" s="60"/>
      <c r="X14" s="60"/>
      <c r="Y14" s="60"/>
      <c r="Z14" s="60"/>
      <c r="AA14" s="60"/>
      <c r="AB14" s="61"/>
      <c r="AC14" s="61"/>
      <c r="AD14" s="61"/>
      <c r="AE14" s="24"/>
      <c r="AF14" s="24"/>
    </row>
    <row r="15" spans="1:32" s="32" customFormat="1" ht="15" customHeight="1">
      <c r="A15" s="30" t="s">
        <v>216</v>
      </c>
      <c r="B15" s="33" t="s">
        <v>2</v>
      </c>
      <c r="C15" s="173" t="s">
        <v>43</v>
      </c>
      <c r="D15" s="174"/>
      <c r="E15" s="175"/>
      <c r="F15" s="30">
        <f t="shared" si="2"/>
        <v>123</v>
      </c>
      <c r="G15" s="41"/>
      <c r="H15" s="30">
        <v>123</v>
      </c>
      <c r="I15" s="30">
        <v>121</v>
      </c>
      <c r="J15" s="30">
        <v>24</v>
      </c>
      <c r="K15" s="30"/>
      <c r="L15" s="30"/>
      <c r="M15" s="60">
        <v>51</v>
      </c>
      <c r="N15" s="60">
        <v>49</v>
      </c>
      <c r="O15" s="60"/>
      <c r="P15" s="60"/>
      <c r="Q15" s="60"/>
      <c r="R15" s="60">
        <v>72</v>
      </c>
      <c r="S15" s="60">
        <v>72</v>
      </c>
      <c r="T15" s="60"/>
      <c r="U15" s="60"/>
      <c r="V15" s="60"/>
      <c r="W15" s="60"/>
      <c r="X15" s="60"/>
      <c r="Y15" s="60"/>
      <c r="Z15" s="60"/>
      <c r="AA15" s="60"/>
      <c r="AB15" s="61"/>
      <c r="AC15" s="61"/>
      <c r="AD15" s="61"/>
      <c r="AE15" s="24"/>
      <c r="AF15" s="24"/>
    </row>
    <row r="16" spans="1:32" s="32" customFormat="1" ht="15" customHeight="1">
      <c r="A16" s="30" t="s">
        <v>217</v>
      </c>
      <c r="B16" s="33" t="s">
        <v>22</v>
      </c>
      <c r="C16" s="173" t="s">
        <v>43</v>
      </c>
      <c r="D16" s="174"/>
      <c r="E16" s="175"/>
      <c r="F16" s="30">
        <f t="shared" si="2"/>
        <v>74</v>
      </c>
      <c r="G16" s="41"/>
      <c r="H16" s="30">
        <v>70</v>
      </c>
      <c r="I16" s="30">
        <v>24</v>
      </c>
      <c r="J16" s="30">
        <v>8</v>
      </c>
      <c r="K16" s="30">
        <v>4</v>
      </c>
      <c r="L16" s="30"/>
      <c r="M16" s="60">
        <v>32</v>
      </c>
      <c r="N16" s="60">
        <v>12</v>
      </c>
      <c r="O16" s="60"/>
      <c r="P16" s="60"/>
      <c r="Q16" s="60"/>
      <c r="R16" s="60">
        <v>38</v>
      </c>
      <c r="S16" s="60">
        <v>12</v>
      </c>
      <c r="T16" s="60"/>
      <c r="U16" s="60">
        <v>4</v>
      </c>
      <c r="V16" s="60"/>
      <c r="W16" s="60"/>
      <c r="X16" s="60"/>
      <c r="Y16" s="60"/>
      <c r="Z16" s="60"/>
      <c r="AA16" s="60"/>
      <c r="AB16" s="61"/>
      <c r="AC16" s="61"/>
      <c r="AD16" s="61"/>
      <c r="AE16" s="24"/>
      <c r="AF16" s="24"/>
    </row>
    <row r="17" spans="1:32" s="32" customFormat="1" ht="15" customHeight="1">
      <c r="A17" s="30" t="s">
        <v>218</v>
      </c>
      <c r="B17" s="90" t="s">
        <v>287</v>
      </c>
      <c r="C17" s="173" t="s">
        <v>43</v>
      </c>
      <c r="D17" s="214"/>
      <c r="E17" s="214"/>
      <c r="F17" s="30">
        <f t="shared" si="2"/>
        <v>78</v>
      </c>
      <c r="G17" s="41"/>
      <c r="H17" s="30">
        <v>78</v>
      </c>
      <c r="I17" s="30">
        <v>18</v>
      </c>
      <c r="J17" s="30">
        <v>8</v>
      </c>
      <c r="K17" s="30"/>
      <c r="L17" s="30"/>
      <c r="M17" s="60">
        <v>38</v>
      </c>
      <c r="N17" s="60">
        <v>8</v>
      </c>
      <c r="O17" s="60"/>
      <c r="P17" s="60"/>
      <c r="Q17" s="60"/>
      <c r="R17" s="60">
        <v>40</v>
      </c>
      <c r="S17" s="60">
        <v>10</v>
      </c>
      <c r="T17" s="60"/>
      <c r="U17" s="60"/>
      <c r="V17" s="60"/>
      <c r="W17" s="60"/>
      <c r="X17" s="60"/>
      <c r="Y17" s="60"/>
      <c r="Z17" s="60"/>
      <c r="AA17" s="60"/>
      <c r="AB17" s="61"/>
      <c r="AC17" s="61"/>
      <c r="AD17" s="61"/>
      <c r="AE17" s="24"/>
      <c r="AF17" s="24"/>
    </row>
    <row r="18" spans="1:32" s="32" customFormat="1" ht="15" customHeight="1">
      <c r="A18" s="30" t="s">
        <v>219</v>
      </c>
      <c r="B18" s="40" t="s">
        <v>89</v>
      </c>
      <c r="C18" s="38"/>
      <c r="D18" s="58" t="s">
        <v>44</v>
      </c>
      <c r="E18" s="58"/>
      <c r="F18" s="30">
        <f t="shared" si="2"/>
        <v>43</v>
      </c>
      <c r="G18" s="41"/>
      <c r="H18" s="30">
        <v>43</v>
      </c>
      <c r="I18" s="30"/>
      <c r="J18" s="30"/>
      <c r="K18" s="30"/>
      <c r="L18" s="30"/>
      <c r="M18" s="30">
        <v>43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42"/>
      <c r="AC18" s="42"/>
      <c r="AD18" s="42"/>
      <c r="AE18" s="24"/>
      <c r="AF18" s="24"/>
    </row>
    <row r="19" spans="1:32" s="29" customFormat="1" ht="15" customHeight="1">
      <c r="A19" s="28" t="s">
        <v>220</v>
      </c>
      <c r="B19" s="44" t="s">
        <v>221</v>
      </c>
      <c r="C19" s="171" t="s">
        <v>234</v>
      </c>
      <c r="D19" s="170"/>
      <c r="E19" s="172"/>
      <c r="F19" s="28">
        <f aca="true" t="shared" si="3" ref="F19:AF19">F20+F21+F22</f>
        <v>644</v>
      </c>
      <c r="G19" s="28">
        <f t="shared" si="3"/>
        <v>0</v>
      </c>
      <c r="H19" s="28">
        <f t="shared" si="3"/>
        <v>620</v>
      </c>
      <c r="I19" s="28">
        <f t="shared" si="3"/>
        <v>303</v>
      </c>
      <c r="J19" s="28">
        <f t="shared" si="3"/>
        <v>54</v>
      </c>
      <c r="K19" s="28">
        <f t="shared" si="3"/>
        <v>16</v>
      </c>
      <c r="L19" s="28">
        <f t="shared" si="3"/>
        <v>8</v>
      </c>
      <c r="M19" s="28">
        <f t="shared" si="3"/>
        <v>243</v>
      </c>
      <c r="N19" s="28">
        <f t="shared" si="3"/>
        <v>120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277</v>
      </c>
      <c r="S19" s="28">
        <f t="shared" si="3"/>
        <v>133</v>
      </c>
      <c r="T19" s="28">
        <f t="shared" si="3"/>
        <v>0</v>
      </c>
      <c r="U19" s="28">
        <f t="shared" si="3"/>
        <v>12</v>
      </c>
      <c r="V19" s="28">
        <f t="shared" si="3"/>
        <v>4</v>
      </c>
      <c r="W19" s="28">
        <f t="shared" si="3"/>
        <v>100</v>
      </c>
      <c r="X19" s="28">
        <f t="shared" si="3"/>
        <v>50</v>
      </c>
      <c r="Y19" s="28">
        <f t="shared" si="3"/>
        <v>0</v>
      </c>
      <c r="Z19" s="28">
        <f t="shared" si="3"/>
        <v>4</v>
      </c>
      <c r="AA19" s="28">
        <f t="shared" si="3"/>
        <v>4</v>
      </c>
      <c r="AB19" s="28">
        <f t="shared" si="3"/>
        <v>0</v>
      </c>
      <c r="AC19" s="28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</row>
    <row r="20" spans="1:32" s="29" customFormat="1" ht="15" customHeight="1">
      <c r="A20" s="30" t="s">
        <v>222</v>
      </c>
      <c r="B20" s="33" t="s">
        <v>77</v>
      </c>
      <c r="C20" s="173" t="s">
        <v>232</v>
      </c>
      <c r="D20" s="214"/>
      <c r="E20" s="214"/>
      <c r="F20" s="30">
        <f t="shared" si="2"/>
        <v>174</v>
      </c>
      <c r="G20" s="41"/>
      <c r="H20" s="30">
        <v>168</v>
      </c>
      <c r="I20" s="30">
        <v>108</v>
      </c>
      <c r="J20" s="30">
        <v>18</v>
      </c>
      <c r="K20" s="30">
        <v>6</v>
      </c>
      <c r="L20" s="30"/>
      <c r="M20" s="30">
        <v>60</v>
      </c>
      <c r="N20" s="30">
        <v>40</v>
      </c>
      <c r="O20" s="30"/>
      <c r="P20" s="30"/>
      <c r="Q20" s="30"/>
      <c r="R20" s="30">
        <v>64</v>
      </c>
      <c r="S20" s="30">
        <v>38</v>
      </c>
      <c r="T20" s="30"/>
      <c r="U20" s="30">
        <v>4</v>
      </c>
      <c r="V20" s="30"/>
      <c r="W20" s="30">
        <v>44</v>
      </c>
      <c r="X20" s="30">
        <v>30</v>
      </c>
      <c r="Y20" s="30"/>
      <c r="Z20" s="30">
        <v>2</v>
      </c>
      <c r="AA20" s="30"/>
      <c r="AB20" s="30"/>
      <c r="AC20" s="30"/>
      <c r="AD20" s="30"/>
      <c r="AE20" s="28"/>
      <c r="AF20" s="28"/>
    </row>
    <row r="21" spans="1:32" s="32" customFormat="1" ht="15" customHeight="1">
      <c r="A21" s="30" t="s">
        <v>223</v>
      </c>
      <c r="B21" s="33" t="s">
        <v>23</v>
      </c>
      <c r="C21" s="173" t="s">
        <v>83</v>
      </c>
      <c r="D21" s="214"/>
      <c r="E21" s="214"/>
      <c r="F21" s="30">
        <f t="shared" si="2"/>
        <v>220</v>
      </c>
      <c r="G21" s="41"/>
      <c r="H21" s="30">
        <v>208</v>
      </c>
      <c r="I21" s="30">
        <v>80</v>
      </c>
      <c r="J21" s="30">
        <v>18</v>
      </c>
      <c r="K21" s="30">
        <v>8</v>
      </c>
      <c r="L21" s="30">
        <v>4</v>
      </c>
      <c r="M21" s="60">
        <v>100</v>
      </c>
      <c r="N21" s="60">
        <v>40</v>
      </c>
      <c r="O21" s="60"/>
      <c r="P21" s="60"/>
      <c r="Q21" s="60"/>
      <c r="R21" s="60">
        <v>108</v>
      </c>
      <c r="S21" s="60">
        <v>40</v>
      </c>
      <c r="T21" s="60"/>
      <c r="U21" s="60">
        <v>8</v>
      </c>
      <c r="V21" s="60">
        <v>4</v>
      </c>
      <c r="W21" s="60"/>
      <c r="X21" s="60"/>
      <c r="Y21" s="60"/>
      <c r="Z21" s="60"/>
      <c r="AA21" s="60"/>
      <c r="AB21" s="61"/>
      <c r="AC21" s="61"/>
      <c r="AD21" s="61"/>
      <c r="AE21" s="24"/>
      <c r="AF21" s="24"/>
    </row>
    <row r="22" spans="1:32" s="32" customFormat="1" ht="15" customHeight="1">
      <c r="A22" s="30" t="s">
        <v>224</v>
      </c>
      <c r="B22" s="33" t="s">
        <v>225</v>
      </c>
      <c r="C22" s="173" t="s">
        <v>233</v>
      </c>
      <c r="D22" s="174"/>
      <c r="E22" s="175"/>
      <c r="F22" s="30">
        <f t="shared" si="2"/>
        <v>250</v>
      </c>
      <c r="G22" s="41"/>
      <c r="H22" s="30">
        <v>244</v>
      </c>
      <c r="I22" s="30">
        <v>115</v>
      </c>
      <c r="J22" s="30">
        <v>18</v>
      </c>
      <c r="K22" s="30">
        <v>2</v>
      </c>
      <c r="L22" s="30">
        <v>4</v>
      </c>
      <c r="M22" s="60">
        <v>83</v>
      </c>
      <c r="N22" s="60">
        <v>40</v>
      </c>
      <c r="O22" s="60"/>
      <c r="P22" s="60"/>
      <c r="Q22" s="60"/>
      <c r="R22" s="60">
        <v>105</v>
      </c>
      <c r="S22" s="60">
        <v>55</v>
      </c>
      <c r="T22" s="60"/>
      <c r="U22" s="60"/>
      <c r="V22" s="60"/>
      <c r="W22" s="60">
        <v>56</v>
      </c>
      <c r="X22" s="60">
        <v>20</v>
      </c>
      <c r="Y22" s="60"/>
      <c r="Z22" s="60">
        <v>2</v>
      </c>
      <c r="AA22" s="60">
        <v>4</v>
      </c>
      <c r="AB22" s="61"/>
      <c r="AC22" s="61"/>
      <c r="AD22" s="61"/>
      <c r="AE22" s="24"/>
      <c r="AF22" s="24"/>
    </row>
    <row r="23" spans="1:32" s="32" customFormat="1" ht="15" customHeight="1">
      <c r="A23" s="30" t="s">
        <v>235</v>
      </c>
      <c r="B23" s="59" t="s">
        <v>236</v>
      </c>
      <c r="C23" s="173"/>
      <c r="D23" s="214"/>
      <c r="E23" s="214"/>
      <c r="F23" s="28">
        <f>F24+F25+F26+F27</f>
        <v>111</v>
      </c>
      <c r="G23" s="28">
        <f aca="true" t="shared" si="4" ref="G23:AF23">G24+G25+G26+G27</f>
        <v>0</v>
      </c>
      <c r="H23" s="28">
        <f t="shared" si="4"/>
        <v>105</v>
      </c>
      <c r="I23" s="28">
        <f t="shared" si="4"/>
        <v>47</v>
      </c>
      <c r="J23" s="28">
        <f t="shared" si="4"/>
        <v>26</v>
      </c>
      <c r="K23" s="28">
        <f t="shared" si="4"/>
        <v>6</v>
      </c>
      <c r="L23" s="28">
        <f t="shared" si="4"/>
        <v>0</v>
      </c>
      <c r="M23" s="28">
        <f t="shared" si="4"/>
        <v>37</v>
      </c>
      <c r="N23" s="28">
        <f t="shared" si="4"/>
        <v>19</v>
      </c>
      <c r="O23" s="28">
        <f t="shared" si="4"/>
        <v>0</v>
      </c>
      <c r="P23" s="28">
        <f t="shared" si="4"/>
        <v>2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 t="shared" si="4"/>
        <v>0</v>
      </c>
      <c r="V23" s="28">
        <f t="shared" si="4"/>
        <v>0</v>
      </c>
      <c r="W23" s="28">
        <f t="shared" si="4"/>
        <v>68</v>
      </c>
      <c r="X23" s="28">
        <f t="shared" si="4"/>
        <v>28</v>
      </c>
      <c r="Y23" s="28">
        <f t="shared" si="4"/>
        <v>0</v>
      </c>
      <c r="Z23" s="28">
        <f t="shared" si="4"/>
        <v>4</v>
      </c>
      <c r="AA23" s="28">
        <f t="shared" si="4"/>
        <v>0</v>
      </c>
      <c r="AB23" s="28">
        <f t="shared" si="4"/>
        <v>0</v>
      </c>
      <c r="AC23" s="28">
        <f t="shared" si="4"/>
        <v>0</v>
      </c>
      <c r="AD23" s="28">
        <f t="shared" si="4"/>
        <v>0</v>
      </c>
      <c r="AE23" s="28">
        <f t="shared" si="4"/>
        <v>0</v>
      </c>
      <c r="AF23" s="28">
        <f t="shared" si="4"/>
        <v>0</v>
      </c>
    </row>
    <row r="24" spans="1:32" s="32" customFormat="1" ht="15" customHeight="1">
      <c r="A24" s="30" t="s">
        <v>237</v>
      </c>
      <c r="B24" s="33" t="s">
        <v>238</v>
      </c>
      <c r="C24" s="173"/>
      <c r="D24" s="214"/>
      <c r="E24" s="214"/>
      <c r="F24" s="30"/>
      <c r="G24" s="41"/>
      <c r="H24" s="30"/>
      <c r="I24" s="30"/>
      <c r="J24" s="30"/>
      <c r="K24" s="30"/>
      <c r="L24" s="3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30"/>
      <c r="AC24" s="30"/>
      <c r="AD24" s="30"/>
      <c r="AE24" s="24"/>
      <c r="AF24" s="24"/>
    </row>
    <row r="25" spans="1:32" s="32" customFormat="1" ht="15" customHeight="1">
      <c r="A25" s="30" t="s">
        <v>239</v>
      </c>
      <c r="B25" s="33" t="s">
        <v>240</v>
      </c>
      <c r="C25" s="38"/>
      <c r="D25" s="58" t="s">
        <v>44</v>
      </c>
      <c r="E25" s="58"/>
      <c r="F25" s="30">
        <f>G25+H25+K25+L25</f>
        <v>39</v>
      </c>
      <c r="G25" s="41"/>
      <c r="H25" s="30">
        <v>37</v>
      </c>
      <c r="I25" s="30">
        <v>19</v>
      </c>
      <c r="J25" s="30">
        <v>10</v>
      </c>
      <c r="K25" s="30">
        <v>2</v>
      </c>
      <c r="L25" s="30"/>
      <c r="M25" s="60">
        <v>37</v>
      </c>
      <c r="N25" s="60">
        <v>19</v>
      </c>
      <c r="O25" s="60"/>
      <c r="P25" s="60">
        <v>2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30"/>
      <c r="AC25" s="30"/>
      <c r="AD25" s="30"/>
      <c r="AE25" s="24"/>
      <c r="AF25" s="24"/>
    </row>
    <row r="26" spans="1:32" s="32" customFormat="1" ht="15" customHeight="1">
      <c r="A26" s="30" t="s">
        <v>241</v>
      </c>
      <c r="B26" s="33" t="s">
        <v>242</v>
      </c>
      <c r="C26" s="38"/>
      <c r="D26" s="58" t="s">
        <v>232</v>
      </c>
      <c r="E26" s="58"/>
      <c r="F26" s="30">
        <f>G26+H26+K26+L26</f>
        <v>36</v>
      </c>
      <c r="G26" s="41"/>
      <c r="H26" s="30">
        <v>34</v>
      </c>
      <c r="I26" s="30">
        <v>14</v>
      </c>
      <c r="J26" s="30">
        <v>8</v>
      </c>
      <c r="K26" s="30">
        <v>2</v>
      </c>
      <c r="L26" s="3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34</v>
      </c>
      <c r="X26" s="60">
        <v>14</v>
      </c>
      <c r="Y26" s="60"/>
      <c r="Z26" s="60">
        <v>2</v>
      </c>
      <c r="AA26" s="60"/>
      <c r="AB26" s="30"/>
      <c r="AC26" s="30"/>
      <c r="AD26" s="30"/>
      <c r="AE26" s="24"/>
      <c r="AF26" s="24"/>
    </row>
    <row r="27" spans="1:32" s="32" customFormat="1" ht="15" customHeight="1">
      <c r="A27" s="30" t="s">
        <v>243</v>
      </c>
      <c r="B27" s="33" t="s">
        <v>244</v>
      </c>
      <c r="C27" s="38"/>
      <c r="D27" s="58" t="s">
        <v>232</v>
      </c>
      <c r="E27" s="22"/>
      <c r="F27" s="30">
        <f>G27+H27+K27+L27</f>
        <v>36</v>
      </c>
      <c r="G27" s="31"/>
      <c r="H27" s="30">
        <v>34</v>
      </c>
      <c r="I27" s="24">
        <v>14</v>
      </c>
      <c r="J27" s="24">
        <v>8</v>
      </c>
      <c r="K27" s="24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v>34</v>
      </c>
      <c r="X27" s="24">
        <v>14</v>
      </c>
      <c r="Y27" s="24"/>
      <c r="Z27" s="24">
        <v>2</v>
      </c>
      <c r="AA27" s="24"/>
      <c r="AB27" s="24"/>
      <c r="AC27" s="24"/>
      <c r="AD27" s="24"/>
      <c r="AE27" s="24"/>
      <c r="AF27" s="24"/>
    </row>
    <row r="28" spans="1:32" s="29" customFormat="1" ht="15" customHeight="1">
      <c r="A28" s="11" t="s">
        <v>246</v>
      </c>
      <c r="B28" s="12" t="s">
        <v>247</v>
      </c>
      <c r="C28" s="169" t="s">
        <v>79</v>
      </c>
      <c r="D28" s="170"/>
      <c r="E28" s="170"/>
      <c r="F28" s="13">
        <f>F30+F31+F32+F33+F34+F35</f>
        <v>240</v>
      </c>
      <c r="G28" s="13">
        <f aca="true" t="shared" si="5" ref="G28:AF28">G30+G31+G32+G33+G34+G35</f>
        <v>8</v>
      </c>
      <c r="H28" s="13">
        <f t="shared" si="5"/>
        <v>216</v>
      </c>
      <c r="I28" s="13">
        <f t="shared" si="5"/>
        <v>136</v>
      </c>
      <c r="J28" s="13">
        <f t="shared" si="5"/>
        <v>82</v>
      </c>
      <c r="K28" s="13">
        <f t="shared" si="5"/>
        <v>12</v>
      </c>
      <c r="L28" s="13">
        <f t="shared" si="5"/>
        <v>4</v>
      </c>
      <c r="M28" s="13">
        <f t="shared" si="5"/>
        <v>0</v>
      </c>
      <c r="N28" s="13">
        <f t="shared" si="5"/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  <c r="R28" s="13">
        <f t="shared" si="5"/>
        <v>32</v>
      </c>
      <c r="S28" s="13">
        <f t="shared" si="5"/>
        <v>16</v>
      </c>
      <c r="T28" s="13">
        <f t="shared" si="5"/>
        <v>0</v>
      </c>
      <c r="U28" s="13">
        <f t="shared" si="5"/>
        <v>2</v>
      </c>
      <c r="V28" s="13">
        <f t="shared" si="5"/>
        <v>0</v>
      </c>
      <c r="W28" s="13">
        <f t="shared" si="5"/>
        <v>92</v>
      </c>
      <c r="X28" s="13">
        <f t="shared" si="5"/>
        <v>60</v>
      </c>
      <c r="Y28" s="13">
        <f t="shared" si="5"/>
        <v>0</v>
      </c>
      <c r="Z28" s="13">
        <f t="shared" si="5"/>
        <v>6</v>
      </c>
      <c r="AA28" s="13">
        <f t="shared" si="5"/>
        <v>4</v>
      </c>
      <c r="AB28" s="13">
        <f t="shared" si="5"/>
        <v>92</v>
      </c>
      <c r="AC28" s="13">
        <f t="shared" si="5"/>
        <v>60</v>
      </c>
      <c r="AD28" s="13">
        <f t="shared" si="5"/>
        <v>0</v>
      </c>
      <c r="AE28" s="13">
        <f t="shared" si="5"/>
        <v>4</v>
      </c>
      <c r="AF28" s="13">
        <f t="shared" si="5"/>
        <v>0</v>
      </c>
    </row>
    <row r="29" spans="1:32" s="29" customFormat="1" ht="15" customHeight="1">
      <c r="A29" s="11" t="s">
        <v>248</v>
      </c>
      <c r="B29" s="12" t="s">
        <v>249</v>
      </c>
      <c r="C29" s="70"/>
      <c r="D29" s="71"/>
      <c r="E29" s="7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74"/>
      <c r="AF29" s="74"/>
    </row>
    <row r="30" spans="1:32" s="29" customFormat="1" ht="15" customHeight="1">
      <c r="A30" s="11" t="s">
        <v>250</v>
      </c>
      <c r="B30" s="18" t="s">
        <v>251</v>
      </c>
      <c r="C30" s="70"/>
      <c r="D30" s="85" t="s">
        <v>232</v>
      </c>
      <c r="E30" s="85"/>
      <c r="F30" s="16">
        <v>36</v>
      </c>
      <c r="G30" s="16">
        <v>2</v>
      </c>
      <c r="H30" s="16">
        <v>32</v>
      </c>
      <c r="I30" s="16">
        <v>16</v>
      </c>
      <c r="J30" s="16">
        <v>10</v>
      </c>
      <c r="K30" s="16">
        <v>2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32</v>
      </c>
      <c r="X30" s="16">
        <v>16</v>
      </c>
      <c r="Y30" s="16"/>
      <c r="Z30" s="16">
        <v>2</v>
      </c>
      <c r="AA30" s="13"/>
      <c r="AB30" s="13"/>
      <c r="AC30" s="13"/>
      <c r="AD30" s="13"/>
      <c r="AE30" s="74"/>
      <c r="AF30" s="74"/>
    </row>
    <row r="31" spans="1:32" ht="15" customHeight="1">
      <c r="A31" s="14" t="s">
        <v>252</v>
      </c>
      <c r="B31" s="15" t="s">
        <v>253</v>
      </c>
      <c r="C31" s="173" t="s">
        <v>232</v>
      </c>
      <c r="D31" s="176"/>
      <c r="E31" s="184"/>
      <c r="F31" s="16">
        <v>36</v>
      </c>
      <c r="G31" s="17">
        <v>2</v>
      </c>
      <c r="H31" s="14">
        <v>32</v>
      </c>
      <c r="I31" s="14">
        <v>18</v>
      </c>
      <c r="J31" s="14">
        <v>12</v>
      </c>
      <c r="K31" s="14">
        <v>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6">
        <v>32</v>
      </c>
      <c r="AC31" s="16">
        <v>18</v>
      </c>
      <c r="AD31" s="16"/>
      <c r="AE31" s="91">
        <v>2</v>
      </c>
      <c r="AF31" s="91"/>
    </row>
    <row r="32" spans="1:32" ht="15" customHeight="1">
      <c r="A32" s="14" t="s">
        <v>254</v>
      </c>
      <c r="B32" s="15" t="s">
        <v>6</v>
      </c>
      <c r="C32" s="173" t="s">
        <v>260</v>
      </c>
      <c r="D32" s="176"/>
      <c r="E32" s="184"/>
      <c r="F32" s="16">
        <v>36</v>
      </c>
      <c r="G32" s="17"/>
      <c r="H32" s="14">
        <v>34</v>
      </c>
      <c r="I32" s="14">
        <v>16</v>
      </c>
      <c r="J32" s="14">
        <v>10</v>
      </c>
      <c r="K32" s="14">
        <v>2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34</v>
      </c>
      <c r="AC32" s="16">
        <v>16</v>
      </c>
      <c r="AD32" s="16"/>
      <c r="AE32" s="91">
        <v>2</v>
      </c>
      <c r="AF32" s="91"/>
    </row>
    <row r="33" spans="1:32" ht="15" customHeight="1">
      <c r="A33" s="14" t="s">
        <v>255</v>
      </c>
      <c r="B33" s="15" t="s">
        <v>2</v>
      </c>
      <c r="C33" s="173" t="s">
        <v>260</v>
      </c>
      <c r="D33" s="176"/>
      <c r="E33" s="184"/>
      <c r="F33" s="16">
        <v>60</v>
      </c>
      <c r="G33" s="17"/>
      <c r="H33" s="14">
        <v>58</v>
      </c>
      <c r="I33" s="14">
        <v>58</v>
      </c>
      <c r="J33" s="14">
        <v>32</v>
      </c>
      <c r="K33" s="14">
        <v>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32</v>
      </c>
      <c r="X33" s="14">
        <v>32</v>
      </c>
      <c r="Y33" s="14"/>
      <c r="Z33" s="14">
        <v>2</v>
      </c>
      <c r="AA33" s="14"/>
      <c r="AB33" s="16">
        <v>26</v>
      </c>
      <c r="AC33" s="16">
        <v>26</v>
      </c>
      <c r="AD33" s="16"/>
      <c r="AE33" s="91"/>
      <c r="AF33" s="91"/>
    </row>
    <row r="34" spans="1:32" ht="15" customHeight="1">
      <c r="A34" s="14" t="s">
        <v>256</v>
      </c>
      <c r="B34" s="15" t="s">
        <v>257</v>
      </c>
      <c r="C34" s="173" t="s">
        <v>233</v>
      </c>
      <c r="D34" s="176"/>
      <c r="E34" s="176"/>
      <c r="F34" s="16">
        <v>36</v>
      </c>
      <c r="G34" s="17">
        <v>2</v>
      </c>
      <c r="H34" s="14">
        <v>28</v>
      </c>
      <c r="I34" s="14">
        <v>12</v>
      </c>
      <c r="J34" s="14">
        <v>8</v>
      </c>
      <c r="K34" s="14">
        <v>2</v>
      </c>
      <c r="L34" s="14">
        <v>4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28</v>
      </c>
      <c r="X34" s="14">
        <v>12</v>
      </c>
      <c r="Y34" s="14"/>
      <c r="Z34" s="14">
        <v>2</v>
      </c>
      <c r="AA34" s="14">
        <v>4</v>
      </c>
      <c r="AB34" s="16"/>
      <c r="AC34" s="16"/>
      <c r="AD34" s="16"/>
      <c r="AE34" s="91"/>
      <c r="AF34" s="91"/>
    </row>
    <row r="35" spans="1:32" ht="15" customHeight="1">
      <c r="A35" s="14" t="s">
        <v>258</v>
      </c>
      <c r="B35" s="18" t="s">
        <v>259</v>
      </c>
      <c r="C35" s="173" t="s">
        <v>43</v>
      </c>
      <c r="D35" s="176"/>
      <c r="E35" s="176"/>
      <c r="F35" s="16">
        <v>36</v>
      </c>
      <c r="G35" s="17">
        <v>2</v>
      </c>
      <c r="H35" s="14">
        <v>32</v>
      </c>
      <c r="I35" s="14">
        <v>16</v>
      </c>
      <c r="J35" s="14">
        <v>10</v>
      </c>
      <c r="K35" s="14">
        <v>2</v>
      </c>
      <c r="L35" s="14"/>
      <c r="M35" s="14"/>
      <c r="N35" s="14"/>
      <c r="O35" s="14"/>
      <c r="P35" s="14"/>
      <c r="Q35" s="14"/>
      <c r="R35" s="14">
        <v>32</v>
      </c>
      <c r="S35" s="14">
        <v>16</v>
      </c>
      <c r="T35" s="14"/>
      <c r="U35" s="14">
        <v>2</v>
      </c>
      <c r="V35" s="14"/>
      <c r="W35" s="14"/>
      <c r="X35" s="14"/>
      <c r="Y35" s="14"/>
      <c r="Z35" s="14"/>
      <c r="AA35" s="14"/>
      <c r="AB35" s="16"/>
      <c r="AC35" s="16"/>
      <c r="AD35" s="16"/>
      <c r="AE35" s="91"/>
      <c r="AF35" s="91"/>
    </row>
    <row r="36" spans="1:32" ht="15" customHeight="1">
      <c r="A36" s="86" t="s">
        <v>261</v>
      </c>
      <c r="B36" s="87" t="s">
        <v>262</v>
      </c>
      <c r="C36" s="95"/>
      <c r="D36" s="96" t="s">
        <v>293</v>
      </c>
      <c r="E36" s="96"/>
      <c r="F36" s="13">
        <f>F38+F39+F40+F41+F43+F44+F45+F46</f>
        <v>336</v>
      </c>
      <c r="G36" s="13">
        <f aca="true" t="shared" si="6" ref="G36:AF36">G38+G39+G40+G41+G43+G44+G45+G46</f>
        <v>10</v>
      </c>
      <c r="H36" s="13">
        <f t="shared" si="6"/>
        <v>284</v>
      </c>
      <c r="I36" s="13">
        <f t="shared" si="6"/>
        <v>126</v>
      </c>
      <c r="J36" s="13">
        <f t="shared" si="6"/>
        <v>76</v>
      </c>
      <c r="K36" s="13">
        <f t="shared" si="6"/>
        <v>18</v>
      </c>
      <c r="L36" s="13">
        <f t="shared" si="6"/>
        <v>24</v>
      </c>
      <c r="M36" s="13">
        <f t="shared" si="6"/>
        <v>0</v>
      </c>
      <c r="N36" s="13">
        <f t="shared" si="6"/>
        <v>0</v>
      </c>
      <c r="O36" s="13">
        <f t="shared" si="6"/>
        <v>0</v>
      </c>
      <c r="P36" s="13">
        <f t="shared" si="6"/>
        <v>0</v>
      </c>
      <c r="Q36" s="13">
        <f t="shared" si="6"/>
        <v>0</v>
      </c>
      <c r="R36" s="13">
        <f t="shared" si="6"/>
        <v>120</v>
      </c>
      <c r="S36" s="13">
        <f t="shared" si="6"/>
        <v>56</v>
      </c>
      <c r="T36" s="13">
        <f t="shared" si="6"/>
        <v>0</v>
      </c>
      <c r="U36" s="13">
        <f t="shared" si="6"/>
        <v>8</v>
      </c>
      <c r="V36" s="13">
        <f t="shared" si="6"/>
        <v>16</v>
      </c>
      <c r="W36" s="13">
        <f t="shared" si="6"/>
        <v>136</v>
      </c>
      <c r="X36" s="13">
        <f t="shared" si="6"/>
        <v>58</v>
      </c>
      <c r="Y36" s="13">
        <f t="shared" si="6"/>
        <v>0</v>
      </c>
      <c r="Z36" s="13">
        <f t="shared" si="6"/>
        <v>8</v>
      </c>
      <c r="AA36" s="13">
        <f t="shared" si="6"/>
        <v>4</v>
      </c>
      <c r="AB36" s="13">
        <f t="shared" si="6"/>
        <v>28</v>
      </c>
      <c r="AC36" s="13">
        <f t="shared" si="6"/>
        <v>12</v>
      </c>
      <c r="AD36" s="13">
        <f t="shared" si="6"/>
        <v>0</v>
      </c>
      <c r="AE36" s="13">
        <f t="shared" si="6"/>
        <v>2</v>
      </c>
      <c r="AF36" s="13">
        <f t="shared" si="6"/>
        <v>4</v>
      </c>
    </row>
    <row r="37" spans="1:32" ht="15" customHeight="1">
      <c r="A37" s="86" t="s">
        <v>263</v>
      </c>
      <c r="B37" s="87" t="s">
        <v>264</v>
      </c>
      <c r="C37" s="69"/>
      <c r="D37" s="22"/>
      <c r="E37" s="22"/>
      <c r="F37" s="16"/>
      <c r="G37" s="1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6"/>
      <c r="AC37" s="16"/>
      <c r="AD37" s="16"/>
      <c r="AE37" s="91"/>
      <c r="AF37" s="91"/>
    </row>
    <row r="38" spans="1:32" ht="15" customHeight="1">
      <c r="A38" s="14" t="s">
        <v>265</v>
      </c>
      <c r="B38" s="18" t="s">
        <v>266</v>
      </c>
      <c r="C38" s="69"/>
      <c r="D38" s="58" t="s">
        <v>83</v>
      </c>
      <c r="E38" s="22"/>
      <c r="F38" s="16">
        <v>36</v>
      </c>
      <c r="G38" s="17"/>
      <c r="H38" s="14">
        <v>30</v>
      </c>
      <c r="I38" s="14">
        <v>14</v>
      </c>
      <c r="J38" s="14">
        <v>8</v>
      </c>
      <c r="K38" s="14">
        <v>2</v>
      </c>
      <c r="L38" s="14">
        <v>4</v>
      </c>
      <c r="M38" s="14"/>
      <c r="N38" s="14"/>
      <c r="O38" s="14"/>
      <c r="P38" s="14"/>
      <c r="Q38" s="14"/>
      <c r="R38" s="14">
        <v>30</v>
      </c>
      <c r="S38" s="14">
        <v>14</v>
      </c>
      <c r="T38" s="14"/>
      <c r="U38" s="14">
        <v>2</v>
      </c>
      <c r="V38" s="14">
        <v>4</v>
      </c>
      <c r="W38" s="14"/>
      <c r="X38" s="14"/>
      <c r="Y38" s="14"/>
      <c r="Z38" s="14"/>
      <c r="AA38" s="14"/>
      <c r="AB38" s="16"/>
      <c r="AC38" s="16"/>
      <c r="AD38" s="16"/>
      <c r="AE38" s="91"/>
      <c r="AF38" s="91"/>
    </row>
    <row r="39" spans="1:32" ht="15" customHeight="1">
      <c r="A39" s="14" t="s">
        <v>267</v>
      </c>
      <c r="B39" s="18" t="s">
        <v>268</v>
      </c>
      <c r="C39" s="69"/>
      <c r="D39" s="58" t="s">
        <v>83</v>
      </c>
      <c r="E39" s="22"/>
      <c r="F39" s="16">
        <v>36</v>
      </c>
      <c r="G39" s="17"/>
      <c r="H39" s="14">
        <v>30</v>
      </c>
      <c r="I39" s="14">
        <v>14</v>
      </c>
      <c r="J39" s="14">
        <v>8</v>
      </c>
      <c r="K39" s="14">
        <v>2</v>
      </c>
      <c r="L39" s="14">
        <v>4</v>
      </c>
      <c r="M39" s="14"/>
      <c r="N39" s="14"/>
      <c r="O39" s="14"/>
      <c r="P39" s="14"/>
      <c r="Q39" s="14"/>
      <c r="R39" s="14">
        <v>30</v>
      </c>
      <c r="S39" s="14">
        <v>14</v>
      </c>
      <c r="T39" s="14"/>
      <c r="U39" s="14">
        <v>2</v>
      </c>
      <c r="V39" s="14">
        <v>4</v>
      </c>
      <c r="W39" s="14"/>
      <c r="X39" s="14"/>
      <c r="Y39" s="14"/>
      <c r="Z39" s="14"/>
      <c r="AA39" s="14"/>
      <c r="AB39" s="16"/>
      <c r="AC39" s="16"/>
      <c r="AD39" s="16"/>
      <c r="AE39" s="91"/>
      <c r="AF39" s="91"/>
    </row>
    <row r="40" spans="1:32" ht="15" customHeight="1">
      <c r="A40" s="14" t="s">
        <v>269</v>
      </c>
      <c r="B40" s="18" t="s">
        <v>80</v>
      </c>
      <c r="C40" s="69"/>
      <c r="D40" s="58" t="s">
        <v>83</v>
      </c>
      <c r="E40" s="22"/>
      <c r="F40" s="16">
        <v>36</v>
      </c>
      <c r="G40" s="17"/>
      <c r="H40" s="14">
        <v>30</v>
      </c>
      <c r="I40" s="14">
        <v>14</v>
      </c>
      <c r="J40" s="14">
        <v>8</v>
      </c>
      <c r="K40" s="14">
        <v>2</v>
      </c>
      <c r="L40" s="14">
        <v>4</v>
      </c>
      <c r="M40" s="14"/>
      <c r="N40" s="14"/>
      <c r="O40" s="14"/>
      <c r="P40" s="14"/>
      <c r="Q40" s="14"/>
      <c r="R40" s="14">
        <v>30</v>
      </c>
      <c r="S40" s="14">
        <v>14</v>
      </c>
      <c r="T40" s="14"/>
      <c r="U40" s="14">
        <v>2</v>
      </c>
      <c r="V40" s="14">
        <v>4</v>
      </c>
      <c r="W40" s="14"/>
      <c r="X40" s="14"/>
      <c r="Y40" s="14"/>
      <c r="Z40" s="14"/>
      <c r="AA40" s="14"/>
      <c r="AB40" s="16"/>
      <c r="AC40" s="16"/>
      <c r="AD40" s="16"/>
      <c r="AE40" s="91"/>
      <c r="AF40" s="91"/>
    </row>
    <row r="41" spans="1:32" ht="15" customHeight="1">
      <c r="A41" s="14" t="s">
        <v>270</v>
      </c>
      <c r="B41" s="18" t="s">
        <v>49</v>
      </c>
      <c r="C41" s="69"/>
      <c r="D41" s="58" t="s">
        <v>83</v>
      </c>
      <c r="E41" s="22"/>
      <c r="F41" s="16">
        <v>36</v>
      </c>
      <c r="G41" s="17"/>
      <c r="H41" s="14">
        <v>30</v>
      </c>
      <c r="I41" s="14">
        <v>14</v>
      </c>
      <c r="J41" s="14">
        <v>8</v>
      </c>
      <c r="K41" s="14">
        <v>2</v>
      </c>
      <c r="L41" s="14">
        <v>4</v>
      </c>
      <c r="M41" s="14"/>
      <c r="N41" s="14"/>
      <c r="O41" s="14"/>
      <c r="P41" s="14"/>
      <c r="Q41" s="14"/>
      <c r="R41" s="14">
        <v>30</v>
      </c>
      <c r="S41" s="14">
        <v>14</v>
      </c>
      <c r="T41" s="14"/>
      <c r="U41" s="14">
        <v>2</v>
      </c>
      <c r="V41" s="14">
        <v>4</v>
      </c>
      <c r="W41" s="14"/>
      <c r="X41" s="14"/>
      <c r="Y41" s="14"/>
      <c r="Z41" s="14"/>
      <c r="AA41" s="14"/>
      <c r="AB41" s="16"/>
      <c r="AC41" s="16"/>
      <c r="AD41" s="16"/>
      <c r="AE41" s="91"/>
      <c r="AF41" s="91"/>
    </row>
    <row r="42" spans="1:32" ht="15" customHeight="1">
      <c r="A42" s="86" t="s">
        <v>271</v>
      </c>
      <c r="B42" s="87" t="s">
        <v>272</v>
      </c>
      <c r="C42" s="69"/>
      <c r="D42" s="22"/>
      <c r="E42" s="22"/>
      <c r="F42" s="16"/>
      <c r="G42" s="17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6"/>
      <c r="AC42" s="16"/>
      <c r="AD42" s="16"/>
      <c r="AE42" s="91"/>
      <c r="AF42" s="91"/>
    </row>
    <row r="43" spans="1:32" ht="15" customHeight="1">
      <c r="A43" s="14" t="s">
        <v>273</v>
      </c>
      <c r="B43" s="18" t="s">
        <v>274</v>
      </c>
      <c r="C43" s="69"/>
      <c r="D43" s="58" t="s">
        <v>232</v>
      </c>
      <c r="E43" s="22"/>
      <c r="F43" s="16">
        <v>36</v>
      </c>
      <c r="G43" s="17">
        <v>2</v>
      </c>
      <c r="H43" s="14">
        <v>32</v>
      </c>
      <c r="I43" s="14">
        <v>16</v>
      </c>
      <c r="J43" s="14">
        <v>10</v>
      </c>
      <c r="K43" s="14">
        <v>2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32</v>
      </c>
      <c r="X43" s="14">
        <v>16</v>
      </c>
      <c r="Y43" s="14"/>
      <c r="Z43" s="14">
        <v>2</v>
      </c>
      <c r="AA43" s="14"/>
      <c r="AB43" s="16"/>
      <c r="AC43" s="16"/>
      <c r="AD43" s="16"/>
      <c r="AE43" s="91"/>
      <c r="AF43" s="91"/>
    </row>
    <row r="44" spans="1:32" ht="15" customHeight="1">
      <c r="A44" s="14" t="s">
        <v>275</v>
      </c>
      <c r="B44" s="18" t="s">
        <v>276</v>
      </c>
      <c r="C44" s="69"/>
      <c r="D44" s="58" t="s">
        <v>232</v>
      </c>
      <c r="E44" s="22"/>
      <c r="F44" s="16">
        <v>36</v>
      </c>
      <c r="G44" s="17">
        <v>2</v>
      </c>
      <c r="H44" s="14">
        <v>32</v>
      </c>
      <c r="I44" s="14">
        <v>16</v>
      </c>
      <c r="J44" s="14">
        <v>10</v>
      </c>
      <c r="K44" s="14">
        <v>2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>
        <v>32</v>
      </c>
      <c r="X44" s="14">
        <v>16</v>
      </c>
      <c r="Y44" s="14"/>
      <c r="Z44" s="14">
        <v>2</v>
      </c>
      <c r="AA44" s="14"/>
      <c r="AB44" s="16"/>
      <c r="AC44" s="16"/>
      <c r="AD44" s="16"/>
      <c r="AE44" s="91"/>
      <c r="AF44" s="91"/>
    </row>
    <row r="45" spans="1:32" ht="15" customHeight="1">
      <c r="A45" s="14" t="s">
        <v>277</v>
      </c>
      <c r="B45" s="18" t="s">
        <v>278</v>
      </c>
      <c r="C45" s="69"/>
      <c r="D45" s="58" t="s">
        <v>233</v>
      </c>
      <c r="E45" s="22"/>
      <c r="F45" s="16">
        <v>36</v>
      </c>
      <c r="G45" s="17">
        <v>2</v>
      </c>
      <c r="H45" s="14">
        <v>28</v>
      </c>
      <c r="I45" s="14">
        <v>12</v>
      </c>
      <c r="J45" s="14">
        <v>8</v>
      </c>
      <c r="K45" s="14">
        <v>2</v>
      </c>
      <c r="L45" s="14">
        <v>4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>
        <v>28</v>
      </c>
      <c r="X45" s="14">
        <v>12</v>
      </c>
      <c r="Y45" s="14"/>
      <c r="Z45" s="14">
        <v>2</v>
      </c>
      <c r="AA45" s="14">
        <v>4</v>
      </c>
      <c r="AB45" s="16"/>
      <c r="AC45" s="16"/>
      <c r="AD45" s="16"/>
      <c r="AE45" s="91"/>
      <c r="AF45" s="91"/>
    </row>
    <row r="46" spans="1:32" ht="15" customHeight="1">
      <c r="A46" s="14" t="s">
        <v>279</v>
      </c>
      <c r="B46" s="18" t="s">
        <v>280</v>
      </c>
      <c r="C46" s="69"/>
      <c r="D46" s="58" t="s">
        <v>281</v>
      </c>
      <c r="E46" s="22"/>
      <c r="F46" s="16">
        <v>84</v>
      </c>
      <c r="G46" s="17">
        <v>4</v>
      </c>
      <c r="H46" s="14">
        <v>72</v>
      </c>
      <c r="I46" s="14">
        <v>26</v>
      </c>
      <c r="J46" s="14">
        <v>16</v>
      </c>
      <c r="K46" s="14">
        <v>4</v>
      </c>
      <c r="L46" s="14">
        <v>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44</v>
      </c>
      <c r="X46" s="14">
        <v>14</v>
      </c>
      <c r="Y46" s="14"/>
      <c r="Z46" s="14">
        <v>2</v>
      </c>
      <c r="AA46" s="14"/>
      <c r="AB46" s="16">
        <v>28</v>
      </c>
      <c r="AC46" s="16">
        <v>12</v>
      </c>
      <c r="AD46" s="16"/>
      <c r="AE46" s="91">
        <v>2</v>
      </c>
      <c r="AF46" s="91">
        <v>4</v>
      </c>
    </row>
    <row r="47" spans="1:34" ht="15" customHeight="1">
      <c r="A47" s="11" t="s">
        <v>81</v>
      </c>
      <c r="B47" s="12" t="s">
        <v>24</v>
      </c>
      <c r="C47" s="171" t="s">
        <v>294</v>
      </c>
      <c r="D47" s="170"/>
      <c r="E47" s="172"/>
      <c r="F47" s="13">
        <f>F49+F55</f>
        <v>864</v>
      </c>
      <c r="G47" s="13">
        <f aca="true" t="shared" si="7" ref="G47:AF47">G49+G55</f>
        <v>12</v>
      </c>
      <c r="H47" s="13">
        <f t="shared" si="7"/>
        <v>798</v>
      </c>
      <c r="I47" s="13">
        <f t="shared" si="7"/>
        <v>134</v>
      </c>
      <c r="J47" s="13">
        <f t="shared" si="7"/>
        <v>134</v>
      </c>
      <c r="K47" s="13">
        <f t="shared" si="7"/>
        <v>14</v>
      </c>
      <c r="L47" s="13">
        <f t="shared" si="7"/>
        <v>40</v>
      </c>
      <c r="M47" s="13">
        <f t="shared" si="7"/>
        <v>0</v>
      </c>
      <c r="N47" s="13">
        <f t="shared" si="7"/>
        <v>0</v>
      </c>
      <c r="O47" s="13">
        <f t="shared" si="7"/>
        <v>0</v>
      </c>
      <c r="P47" s="13">
        <f t="shared" si="7"/>
        <v>0</v>
      </c>
      <c r="Q47" s="13">
        <f t="shared" si="7"/>
        <v>0</v>
      </c>
      <c r="R47" s="13">
        <f t="shared" si="7"/>
        <v>0</v>
      </c>
      <c r="S47" s="13">
        <f t="shared" si="7"/>
        <v>0</v>
      </c>
      <c r="T47" s="13">
        <f t="shared" si="7"/>
        <v>0</v>
      </c>
      <c r="U47" s="13">
        <f t="shared" si="7"/>
        <v>0</v>
      </c>
      <c r="V47" s="13">
        <f t="shared" si="7"/>
        <v>0</v>
      </c>
      <c r="W47" s="13">
        <f t="shared" si="7"/>
        <v>166</v>
      </c>
      <c r="X47" s="13">
        <f t="shared" si="7"/>
        <v>68</v>
      </c>
      <c r="Y47" s="13">
        <f t="shared" si="7"/>
        <v>0</v>
      </c>
      <c r="Z47" s="13">
        <f t="shared" si="7"/>
        <v>6</v>
      </c>
      <c r="AA47" s="13">
        <f t="shared" si="7"/>
        <v>0</v>
      </c>
      <c r="AB47" s="13">
        <f t="shared" si="7"/>
        <v>632</v>
      </c>
      <c r="AC47" s="13">
        <f t="shared" si="7"/>
        <v>66</v>
      </c>
      <c r="AD47" s="13">
        <f t="shared" si="7"/>
        <v>0</v>
      </c>
      <c r="AE47" s="13">
        <f t="shared" si="7"/>
        <v>8</v>
      </c>
      <c r="AF47" s="13">
        <f t="shared" si="7"/>
        <v>40</v>
      </c>
      <c r="AG47" s="81"/>
      <c r="AH47" s="82"/>
    </row>
    <row r="48" spans="1:34" s="29" customFormat="1" ht="15" customHeight="1" thickBot="1">
      <c r="A48" s="11" t="s">
        <v>82</v>
      </c>
      <c r="B48" s="12" t="s">
        <v>8</v>
      </c>
      <c r="C48" s="171" t="s">
        <v>294</v>
      </c>
      <c r="D48" s="170"/>
      <c r="E48" s="172"/>
      <c r="F48" s="13">
        <f>F49+F55</f>
        <v>864</v>
      </c>
      <c r="G48" s="13">
        <f aca="true" t="shared" si="8" ref="G48:AF48">G49+G55</f>
        <v>12</v>
      </c>
      <c r="H48" s="13">
        <f t="shared" si="8"/>
        <v>798</v>
      </c>
      <c r="I48" s="13">
        <f t="shared" si="8"/>
        <v>134</v>
      </c>
      <c r="J48" s="13">
        <f t="shared" si="8"/>
        <v>134</v>
      </c>
      <c r="K48" s="13">
        <f t="shared" si="8"/>
        <v>14</v>
      </c>
      <c r="L48" s="13">
        <f t="shared" si="8"/>
        <v>40</v>
      </c>
      <c r="M48" s="13">
        <f t="shared" si="8"/>
        <v>0</v>
      </c>
      <c r="N48" s="13">
        <f t="shared" si="8"/>
        <v>0</v>
      </c>
      <c r="O48" s="13">
        <f t="shared" si="8"/>
        <v>0</v>
      </c>
      <c r="P48" s="13">
        <f t="shared" si="8"/>
        <v>0</v>
      </c>
      <c r="Q48" s="13">
        <f t="shared" si="8"/>
        <v>0</v>
      </c>
      <c r="R48" s="13">
        <f t="shared" si="8"/>
        <v>0</v>
      </c>
      <c r="S48" s="13">
        <f t="shared" si="8"/>
        <v>0</v>
      </c>
      <c r="T48" s="13">
        <f t="shared" si="8"/>
        <v>0</v>
      </c>
      <c r="U48" s="13">
        <f t="shared" si="8"/>
        <v>0</v>
      </c>
      <c r="V48" s="13">
        <f t="shared" si="8"/>
        <v>0</v>
      </c>
      <c r="W48" s="13">
        <f t="shared" si="8"/>
        <v>166</v>
      </c>
      <c r="X48" s="13">
        <f t="shared" si="8"/>
        <v>68</v>
      </c>
      <c r="Y48" s="13">
        <f t="shared" si="8"/>
        <v>0</v>
      </c>
      <c r="Z48" s="13">
        <f t="shared" si="8"/>
        <v>6</v>
      </c>
      <c r="AA48" s="13">
        <f t="shared" si="8"/>
        <v>0</v>
      </c>
      <c r="AB48" s="13">
        <f t="shared" si="8"/>
        <v>632</v>
      </c>
      <c r="AC48" s="13">
        <f t="shared" si="8"/>
        <v>66</v>
      </c>
      <c r="AD48" s="13">
        <f t="shared" si="8"/>
        <v>0</v>
      </c>
      <c r="AE48" s="13">
        <f t="shared" si="8"/>
        <v>8</v>
      </c>
      <c r="AF48" s="13">
        <f t="shared" si="8"/>
        <v>40</v>
      </c>
      <c r="AG48" s="83"/>
      <c r="AH48" s="84"/>
    </row>
    <row r="49" spans="1:34" s="29" customFormat="1" ht="25.5" customHeight="1" thickBot="1">
      <c r="A49" s="88" t="s">
        <v>53</v>
      </c>
      <c r="B49" s="89" t="s">
        <v>282</v>
      </c>
      <c r="C49" s="169" t="s">
        <v>52</v>
      </c>
      <c r="D49" s="170"/>
      <c r="E49" s="172"/>
      <c r="F49" s="13">
        <f>F50+F51+F52+F53+F54</f>
        <v>392</v>
      </c>
      <c r="G49" s="13">
        <f aca="true" t="shared" si="9" ref="G49:AF49">G50+G51+G52+G53+G54</f>
        <v>8</v>
      </c>
      <c r="H49" s="13">
        <f t="shared" si="9"/>
        <v>356</v>
      </c>
      <c r="I49" s="13">
        <f t="shared" si="9"/>
        <v>64</v>
      </c>
      <c r="J49" s="13">
        <f t="shared" si="9"/>
        <v>64</v>
      </c>
      <c r="K49" s="13">
        <f t="shared" si="9"/>
        <v>8</v>
      </c>
      <c r="L49" s="13">
        <f t="shared" si="9"/>
        <v>20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88</v>
      </c>
      <c r="X49" s="13">
        <f t="shared" si="9"/>
        <v>28</v>
      </c>
      <c r="Y49" s="13">
        <f t="shared" si="9"/>
        <v>0</v>
      </c>
      <c r="Z49" s="13">
        <f t="shared" si="9"/>
        <v>4</v>
      </c>
      <c r="AA49" s="13">
        <f t="shared" si="9"/>
        <v>0</v>
      </c>
      <c r="AB49" s="13">
        <f t="shared" si="9"/>
        <v>268</v>
      </c>
      <c r="AC49" s="13">
        <f t="shared" si="9"/>
        <v>36</v>
      </c>
      <c r="AD49" s="13">
        <f t="shared" si="9"/>
        <v>0</v>
      </c>
      <c r="AE49" s="13">
        <f t="shared" si="9"/>
        <v>4</v>
      </c>
      <c r="AF49" s="13">
        <f t="shared" si="9"/>
        <v>20</v>
      </c>
      <c r="AG49" s="81"/>
      <c r="AH49" s="82"/>
    </row>
    <row r="50" spans="1:32" ht="26.25" customHeight="1">
      <c r="A50" s="14" t="s">
        <v>54</v>
      </c>
      <c r="B50" s="15" t="s">
        <v>283</v>
      </c>
      <c r="C50" s="173" t="s">
        <v>281</v>
      </c>
      <c r="D50" s="176"/>
      <c r="E50" s="176"/>
      <c r="F50" s="16">
        <v>100</v>
      </c>
      <c r="G50" s="20">
        <v>4</v>
      </c>
      <c r="H50" s="14">
        <v>88</v>
      </c>
      <c r="I50" s="14">
        <v>28</v>
      </c>
      <c r="J50" s="14">
        <v>28</v>
      </c>
      <c r="K50" s="14">
        <v>4</v>
      </c>
      <c r="L50" s="14">
        <v>4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>
        <v>56</v>
      </c>
      <c r="X50" s="14">
        <v>18</v>
      </c>
      <c r="Y50" s="14"/>
      <c r="Z50" s="14">
        <v>2</v>
      </c>
      <c r="AA50" s="14"/>
      <c r="AB50" s="14">
        <v>32</v>
      </c>
      <c r="AC50" s="14">
        <v>10</v>
      </c>
      <c r="AD50" s="14"/>
      <c r="AE50" s="91">
        <v>2</v>
      </c>
      <c r="AF50" s="91">
        <v>4</v>
      </c>
    </row>
    <row r="51" spans="1:32" ht="26.25" customHeight="1">
      <c r="A51" s="14" t="s">
        <v>284</v>
      </c>
      <c r="B51" s="15" t="s">
        <v>285</v>
      </c>
      <c r="C51" s="69"/>
      <c r="D51" s="58" t="s">
        <v>281</v>
      </c>
      <c r="E51" s="22"/>
      <c r="F51" s="16">
        <v>100</v>
      </c>
      <c r="G51" s="20">
        <v>4</v>
      </c>
      <c r="H51" s="14">
        <v>88</v>
      </c>
      <c r="I51" s="14">
        <v>36</v>
      </c>
      <c r="J51" s="14">
        <v>36</v>
      </c>
      <c r="K51" s="14">
        <v>4</v>
      </c>
      <c r="L51" s="14">
        <v>4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32</v>
      </c>
      <c r="X51" s="14">
        <v>10</v>
      </c>
      <c r="Y51" s="14"/>
      <c r="Z51" s="14">
        <v>2</v>
      </c>
      <c r="AA51" s="14"/>
      <c r="AB51" s="14">
        <v>56</v>
      </c>
      <c r="AC51" s="14">
        <v>26</v>
      </c>
      <c r="AD51" s="14"/>
      <c r="AE51" s="91">
        <v>2</v>
      </c>
      <c r="AF51" s="91">
        <v>4</v>
      </c>
    </row>
    <row r="52" spans="1:32" ht="15" customHeight="1">
      <c r="A52" s="14" t="s">
        <v>84</v>
      </c>
      <c r="B52" s="15" t="s">
        <v>85</v>
      </c>
      <c r="C52" s="173" t="s">
        <v>260</v>
      </c>
      <c r="D52" s="176"/>
      <c r="E52" s="176"/>
      <c r="F52" s="20">
        <v>72</v>
      </c>
      <c r="G52" s="21"/>
      <c r="H52" s="14">
        <v>72</v>
      </c>
      <c r="I52" s="14"/>
      <c r="J52" s="14"/>
      <c r="K52" s="14"/>
      <c r="L52" s="14"/>
      <c r="M52" s="14"/>
      <c r="N52" s="14"/>
      <c r="O52" s="14"/>
      <c r="P52" s="14"/>
      <c r="Q52" s="1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72</v>
      </c>
      <c r="AC52" s="23"/>
      <c r="AD52" s="23"/>
      <c r="AE52" s="91"/>
      <c r="AF52" s="91"/>
    </row>
    <row r="53" spans="1:32" ht="15" customHeight="1">
      <c r="A53" s="14" t="s">
        <v>86</v>
      </c>
      <c r="B53" s="15" t="s">
        <v>9</v>
      </c>
      <c r="C53" s="177" t="s">
        <v>260</v>
      </c>
      <c r="D53" s="176"/>
      <c r="E53" s="176"/>
      <c r="F53" s="20">
        <v>108</v>
      </c>
      <c r="G53" s="21"/>
      <c r="H53" s="14">
        <v>108</v>
      </c>
      <c r="I53" s="14"/>
      <c r="J53" s="14"/>
      <c r="K53" s="14"/>
      <c r="L53" s="14"/>
      <c r="M53" s="14"/>
      <c r="N53" s="14"/>
      <c r="O53" s="14"/>
      <c r="P53" s="14"/>
      <c r="Q53" s="1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>
        <v>108</v>
      </c>
      <c r="AC53" s="23"/>
      <c r="AD53" s="23"/>
      <c r="AE53" s="91"/>
      <c r="AF53" s="91"/>
    </row>
    <row r="54" spans="1:32" ht="15" customHeight="1">
      <c r="A54" s="14"/>
      <c r="B54" s="15" t="s">
        <v>286</v>
      </c>
      <c r="C54" s="79"/>
      <c r="D54" s="58" t="s">
        <v>281</v>
      </c>
      <c r="E54" s="22"/>
      <c r="F54" s="20">
        <v>12</v>
      </c>
      <c r="G54" s="21"/>
      <c r="H54" s="14"/>
      <c r="I54" s="14"/>
      <c r="J54" s="14"/>
      <c r="K54" s="14"/>
      <c r="L54" s="14">
        <v>12</v>
      </c>
      <c r="M54" s="14"/>
      <c r="N54" s="14"/>
      <c r="O54" s="14"/>
      <c r="P54" s="14"/>
      <c r="Q54" s="1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91"/>
      <c r="AF54" s="91">
        <v>12</v>
      </c>
    </row>
    <row r="55" spans="1:32" ht="39" customHeight="1">
      <c r="A55" s="11" t="s">
        <v>55</v>
      </c>
      <c r="B55" s="19" t="s">
        <v>288</v>
      </c>
      <c r="C55" s="169" t="s">
        <v>52</v>
      </c>
      <c r="D55" s="170"/>
      <c r="E55" s="170"/>
      <c r="F55" s="13">
        <f>F56+F57+F58+F59+F60</f>
        <v>472</v>
      </c>
      <c r="G55" s="13">
        <f aca="true" t="shared" si="10" ref="G55:AF55">G56+G57+G58+G59+G60</f>
        <v>4</v>
      </c>
      <c r="H55" s="13">
        <f t="shared" si="10"/>
        <v>442</v>
      </c>
      <c r="I55" s="13">
        <f t="shared" si="10"/>
        <v>70</v>
      </c>
      <c r="J55" s="13">
        <f t="shared" si="10"/>
        <v>70</v>
      </c>
      <c r="K55" s="13">
        <f t="shared" si="10"/>
        <v>6</v>
      </c>
      <c r="L55" s="13">
        <f t="shared" si="10"/>
        <v>20</v>
      </c>
      <c r="M55" s="13">
        <f t="shared" si="10"/>
        <v>0</v>
      </c>
      <c r="N55" s="13">
        <f t="shared" si="10"/>
        <v>0</v>
      </c>
      <c r="O55" s="13">
        <f t="shared" si="10"/>
        <v>0</v>
      </c>
      <c r="P55" s="13">
        <f t="shared" si="10"/>
        <v>0</v>
      </c>
      <c r="Q55" s="13">
        <f t="shared" si="10"/>
        <v>0</v>
      </c>
      <c r="R55" s="13">
        <f t="shared" si="10"/>
        <v>0</v>
      </c>
      <c r="S55" s="13">
        <f t="shared" si="10"/>
        <v>0</v>
      </c>
      <c r="T55" s="13">
        <f t="shared" si="10"/>
        <v>0</v>
      </c>
      <c r="U55" s="13">
        <f t="shared" si="10"/>
        <v>0</v>
      </c>
      <c r="V55" s="13">
        <f t="shared" si="10"/>
        <v>0</v>
      </c>
      <c r="W55" s="13">
        <f t="shared" si="10"/>
        <v>78</v>
      </c>
      <c r="X55" s="13">
        <f t="shared" si="10"/>
        <v>40</v>
      </c>
      <c r="Y55" s="13">
        <f t="shared" si="10"/>
        <v>0</v>
      </c>
      <c r="Z55" s="13">
        <f t="shared" si="10"/>
        <v>2</v>
      </c>
      <c r="AA55" s="13">
        <f t="shared" si="10"/>
        <v>0</v>
      </c>
      <c r="AB55" s="13">
        <f t="shared" si="10"/>
        <v>364</v>
      </c>
      <c r="AC55" s="13">
        <f t="shared" si="10"/>
        <v>30</v>
      </c>
      <c r="AD55" s="13">
        <f t="shared" si="10"/>
        <v>0</v>
      </c>
      <c r="AE55" s="13">
        <f t="shared" si="10"/>
        <v>4</v>
      </c>
      <c r="AF55" s="13">
        <f t="shared" si="10"/>
        <v>20</v>
      </c>
    </row>
    <row r="56" spans="1:32" s="29" customFormat="1" ht="26.25" customHeight="1">
      <c r="A56" s="14" t="s">
        <v>56</v>
      </c>
      <c r="B56" s="15" t="s">
        <v>289</v>
      </c>
      <c r="C56" s="173" t="s">
        <v>281</v>
      </c>
      <c r="D56" s="176"/>
      <c r="E56" s="176"/>
      <c r="F56" s="16">
        <v>138</v>
      </c>
      <c r="G56" s="21">
        <v>4</v>
      </c>
      <c r="H56" s="14">
        <v>126</v>
      </c>
      <c r="I56" s="14">
        <v>58</v>
      </c>
      <c r="J56" s="14">
        <v>58</v>
      </c>
      <c r="K56" s="14">
        <v>4</v>
      </c>
      <c r="L56" s="14">
        <v>4</v>
      </c>
      <c r="M56" s="14"/>
      <c r="N56" s="14"/>
      <c r="O56" s="14"/>
      <c r="P56" s="14"/>
      <c r="Q56" s="14"/>
      <c r="R56" s="23"/>
      <c r="S56" s="23"/>
      <c r="T56" s="23"/>
      <c r="U56" s="23"/>
      <c r="V56" s="23"/>
      <c r="W56" s="23">
        <v>78</v>
      </c>
      <c r="X56" s="23">
        <v>40</v>
      </c>
      <c r="Y56" s="23"/>
      <c r="Z56" s="23">
        <v>2</v>
      </c>
      <c r="AA56" s="23"/>
      <c r="AB56" s="23">
        <v>48</v>
      </c>
      <c r="AC56" s="23">
        <v>18</v>
      </c>
      <c r="AD56" s="23"/>
      <c r="AE56" s="92">
        <v>2</v>
      </c>
      <c r="AF56" s="92">
        <v>4</v>
      </c>
    </row>
    <row r="57" spans="1:32" s="29" customFormat="1" ht="26.25" customHeight="1">
      <c r="A57" s="14" t="s">
        <v>290</v>
      </c>
      <c r="B57" s="15" t="s">
        <v>291</v>
      </c>
      <c r="C57" s="69"/>
      <c r="D57" s="58" t="s">
        <v>281</v>
      </c>
      <c r="E57" s="22"/>
      <c r="F57" s="16">
        <v>34</v>
      </c>
      <c r="G57" s="21"/>
      <c r="H57" s="14">
        <v>28</v>
      </c>
      <c r="I57" s="14">
        <v>12</v>
      </c>
      <c r="J57" s="14">
        <v>12</v>
      </c>
      <c r="K57" s="14">
        <v>2</v>
      </c>
      <c r="L57" s="14">
        <v>4</v>
      </c>
      <c r="M57" s="14"/>
      <c r="N57" s="14"/>
      <c r="O57" s="14"/>
      <c r="P57" s="14"/>
      <c r="Q57" s="1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>
        <v>28</v>
      </c>
      <c r="AC57" s="23">
        <v>12</v>
      </c>
      <c r="AD57" s="23"/>
      <c r="AE57" s="92">
        <v>2</v>
      </c>
      <c r="AF57" s="92">
        <v>4</v>
      </c>
    </row>
    <row r="58" spans="1:32" ht="18" customHeight="1">
      <c r="A58" s="14" t="s">
        <v>87</v>
      </c>
      <c r="B58" s="15" t="s">
        <v>85</v>
      </c>
      <c r="C58" s="173" t="s">
        <v>260</v>
      </c>
      <c r="D58" s="176"/>
      <c r="E58" s="176"/>
      <c r="F58" s="20">
        <v>72</v>
      </c>
      <c r="G58" s="21"/>
      <c r="H58" s="14">
        <v>72</v>
      </c>
      <c r="I58" s="14"/>
      <c r="J58" s="14"/>
      <c r="K58" s="14"/>
      <c r="L58" s="14"/>
      <c r="M58" s="14"/>
      <c r="N58" s="14"/>
      <c r="O58" s="14"/>
      <c r="P58" s="14"/>
      <c r="Q58" s="14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>
        <v>72</v>
      </c>
      <c r="AC58" s="23"/>
      <c r="AD58" s="23"/>
      <c r="AE58" s="91"/>
      <c r="AF58" s="91"/>
    </row>
    <row r="59" spans="1:32" ht="15" customHeight="1">
      <c r="A59" s="14" t="s">
        <v>88</v>
      </c>
      <c r="B59" s="15" t="s">
        <v>9</v>
      </c>
      <c r="C59" s="177" t="s">
        <v>260</v>
      </c>
      <c r="D59" s="176"/>
      <c r="E59" s="176"/>
      <c r="F59" s="20">
        <v>216</v>
      </c>
      <c r="G59" s="21"/>
      <c r="H59" s="14">
        <v>216</v>
      </c>
      <c r="I59" s="14"/>
      <c r="J59" s="14"/>
      <c r="K59" s="14"/>
      <c r="L59" s="14"/>
      <c r="M59" s="14"/>
      <c r="N59" s="14"/>
      <c r="O59" s="14"/>
      <c r="P59" s="14"/>
      <c r="Q59" s="14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216</v>
      </c>
      <c r="AC59" s="23"/>
      <c r="AD59" s="23"/>
      <c r="AE59" s="91"/>
      <c r="AF59" s="91"/>
    </row>
    <row r="60" spans="1:32" ht="15" customHeight="1">
      <c r="A60" s="14"/>
      <c r="B60" s="15" t="s">
        <v>286</v>
      </c>
      <c r="C60" s="79"/>
      <c r="D60" s="58" t="s">
        <v>281</v>
      </c>
      <c r="E60" s="22"/>
      <c r="F60" s="20">
        <v>12</v>
      </c>
      <c r="G60" s="21"/>
      <c r="H60" s="14"/>
      <c r="I60" s="14"/>
      <c r="J60" s="14"/>
      <c r="K60" s="14"/>
      <c r="L60" s="14">
        <v>12</v>
      </c>
      <c r="M60" s="14"/>
      <c r="N60" s="14"/>
      <c r="O60" s="14"/>
      <c r="P60" s="14"/>
      <c r="Q60" s="14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91"/>
      <c r="AF60" s="91">
        <v>12</v>
      </c>
    </row>
    <row r="61" spans="1:32" ht="15" customHeight="1">
      <c r="A61" s="86" t="s">
        <v>33</v>
      </c>
      <c r="B61" s="94" t="s">
        <v>76</v>
      </c>
      <c r="C61" s="79"/>
      <c r="D61" s="58"/>
      <c r="E61" s="22"/>
      <c r="F61" s="93">
        <v>36</v>
      </c>
      <c r="G61" s="21"/>
      <c r="H61" s="14">
        <v>36</v>
      </c>
      <c r="I61" s="14"/>
      <c r="J61" s="14"/>
      <c r="K61" s="14"/>
      <c r="L61" s="14"/>
      <c r="M61" s="14"/>
      <c r="N61" s="14"/>
      <c r="O61" s="14"/>
      <c r="P61" s="14"/>
      <c r="Q61" s="1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>
        <v>36</v>
      </c>
      <c r="AC61" s="23"/>
      <c r="AD61" s="23"/>
      <c r="AE61" s="91"/>
      <c r="AF61" s="91"/>
    </row>
    <row r="62" spans="1:32" ht="15" customHeight="1">
      <c r="A62" s="34"/>
      <c r="B62" s="12" t="s">
        <v>51</v>
      </c>
      <c r="C62" s="171" t="s">
        <v>295</v>
      </c>
      <c r="D62" s="170"/>
      <c r="E62" s="170"/>
      <c r="F62" s="13">
        <f>F47+F28+F36+F9+F61</f>
        <v>2952</v>
      </c>
      <c r="G62" s="13">
        <f aca="true" t="shared" si="11" ref="G62:AF62">G47+G28+G36+G9+G61</f>
        <v>30</v>
      </c>
      <c r="H62" s="13">
        <f>H47+H28+H36+H9+H61</f>
        <v>2752</v>
      </c>
      <c r="I62" s="13">
        <f>I47+I28+I36+I9+I61</f>
        <v>1106</v>
      </c>
      <c r="J62" s="13">
        <f t="shared" si="11"/>
        <v>469</v>
      </c>
      <c r="K62" s="13">
        <f t="shared" si="11"/>
        <v>90</v>
      </c>
      <c r="L62" s="13">
        <f t="shared" si="11"/>
        <v>80</v>
      </c>
      <c r="M62" s="13">
        <f t="shared" si="11"/>
        <v>610</v>
      </c>
      <c r="N62" s="13">
        <f>N47+N28+N36+N9+N61</f>
        <v>290</v>
      </c>
      <c r="O62" s="13">
        <f t="shared" si="11"/>
        <v>0</v>
      </c>
      <c r="P62" s="13">
        <f t="shared" si="11"/>
        <v>2</v>
      </c>
      <c r="Q62" s="13">
        <f t="shared" si="11"/>
        <v>0</v>
      </c>
      <c r="R62" s="13">
        <f t="shared" si="11"/>
        <v>792</v>
      </c>
      <c r="S62" s="13">
        <f>S47+S28+S36+S9+S61</f>
        <v>414</v>
      </c>
      <c r="T62" s="13">
        <f t="shared" si="11"/>
        <v>0</v>
      </c>
      <c r="U62" s="13">
        <f t="shared" si="11"/>
        <v>46</v>
      </c>
      <c r="V62" s="13">
        <f t="shared" si="11"/>
        <v>24</v>
      </c>
      <c r="W62" s="13">
        <f t="shared" si="11"/>
        <v>562</v>
      </c>
      <c r="X62" s="13">
        <f>X47+X28+X36+X9+X61</f>
        <v>264</v>
      </c>
      <c r="Y62" s="13">
        <f t="shared" si="11"/>
        <v>0</v>
      </c>
      <c r="Z62" s="13">
        <f t="shared" si="11"/>
        <v>28</v>
      </c>
      <c r="AA62" s="13">
        <f t="shared" si="11"/>
        <v>12</v>
      </c>
      <c r="AB62" s="13">
        <f t="shared" si="11"/>
        <v>788</v>
      </c>
      <c r="AC62" s="13">
        <f>AC47+AC28+AC36+AC9+AC61</f>
        <v>138</v>
      </c>
      <c r="AD62" s="13">
        <f t="shared" si="11"/>
        <v>0</v>
      </c>
      <c r="AE62" s="13">
        <f t="shared" si="11"/>
        <v>14</v>
      </c>
      <c r="AF62" s="13">
        <f t="shared" si="11"/>
        <v>44</v>
      </c>
    </row>
    <row r="63" spans="1:32" s="29" customFormat="1" ht="15" customHeight="1">
      <c r="A63" s="195" t="s">
        <v>286</v>
      </c>
      <c r="B63" s="196"/>
      <c r="C63" s="196"/>
      <c r="D63" s="196"/>
      <c r="E63" s="196"/>
      <c r="F63" s="197"/>
      <c r="G63" s="204" t="s">
        <v>45</v>
      </c>
      <c r="H63" s="181" t="s">
        <v>46</v>
      </c>
      <c r="I63" s="182"/>
      <c r="J63" s="182"/>
      <c r="K63" s="182"/>
      <c r="L63" s="63"/>
      <c r="M63" s="39">
        <f>M62-M64-M65</f>
        <v>610</v>
      </c>
      <c r="N63" s="39"/>
      <c r="O63" s="39"/>
      <c r="P63" s="39"/>
      <c r="Q63" s="39"/>
      <c r="R63" s="39">
        <f>R62-R64-R65</f>
        <v>792</v>
      </c>
      <c r="S63" s="39"/>
      <c r="T63" s="39"/>
      <c r="U63" s="39"/>
      <c r="V63" s="39"/>
      <c r="W63" s="39">
        <f>W62-W64-W65</f>
        <v>562</v>
      </c>
      <c r="X63" s="39"/>
      <c r="Y63" s="39"/>
      <c r="Z63" s="39"/>
      <c r="AA63" s="39"/>
      <c r="AB63" s="39">
        <f>AB62-AB64-AB65</f>
        <v>320</v>
      </c>
      <c r="AC63" s="39"/>
      <c r="AD63" s="39"/>
      <c r="AE63" s="74"/>
      <c r="AF63" s="74"/>
    </row>
    <row r="64" spans="1:32" s="29" customFormat="1" ht="15" customHeight="1">
      <c r="A64" s="198"/>
      <c r="B64" s="199"/>
      <c r="C64" s="199"/>
      <c r="D64" s="199"/>
      <c r="E64" s="199"/>
      <c r="F64" s="200"/>
      <c r="G64" s="205"/>
      <c r="H64" s="181" t="s">
        <v>47</v>
      </c>
      <c r="I64" s="182"/>
      <c r="J64" s="182"/>
      <c r="K64" s="182"/>
      <c r="L64" s="67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>
        <v>144</v>
      </c>
      <c r="AC64" s="28"/>
      <c r="AD64" s="28"/>
      <c r="AE64" s="74"/>
      <c r="AF64" s="74"/>
    </row>
    <row r="65" spans="1:32" s="29" customFormat="1" ht="15" customHeight="1">
      <c r="A65" s="198"/>
      <c r="B65" s="199"/>
      <c r="C65" s="199"/>
      <c r="D65" s="199"/>
      <c r="E65" s="199"/>
      <c r="F65" s="200"/>
      <c r="G65" s="205"/>
      <c r="H65" s="181" t="s">
        <v>48</v>
      </c>
      <c r="I65" s="182"/>
      <c r="J65" s="182"/>
      <c r="K65" s="182"/>
      <c r="L65" s="67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>
        <v>324</v>
      </c>
      <c r="AC65" s="28"/>
      <c r="AD65" s="28"/>
      <c r="AE65" s="74"/>
      <c r="AF65" s="74"/>
    </row>
    <row r="66" spans="1:32" ht="15" customHeight="1">
      <c r="A66" s="198"/>
      <c r="B66" s="199"/>
      <c r="C66" s="199"/>
      <c r="D66" s="199"/>
      <c r="E66" s="199"/>
      <c r="F66" s="200"/>
      <c r="G66" s="205"/>
      <c r="H66" s="179" t="s">
        <v>25</v>
      </c>
      <c r="I66" s="180"/>
      <c r="J66" s="180"/>
      <c r="K66" s="180"/>
      <c r="L66" s="68"/>
      <c r="M66" s="36"/>
      <c r="N66" s="36"/>
      <c r="O66" s="36"/>
      <c r="P66" s="36"/>
      <c r="Q66" s="36"/>
      <c r="R66" s="36">
        <v>6</v>
      </c>
      <c r="S66" s="36"/>
      <c r="T66" s="36"/>
      <c r="U66" s="36"/>
      <c r="V66" s="36"/>
      <c r="W66" s="36">
        <v>3</v>
      </c>
      <c r="X66" s="36"/>
      <c r="Y66" s="36"/>
      <c r="Z66" s="36"/>
      <c r="AA66" s="36"/>
      <c r="AB66" s="36">
        <v>5</v>
      </c>
      <c r="AC66" s="37"/>
      <c r="AD66" s="37"/>
      <c r="AE66" s="73"/>
      <c r="AF66" s="73"/>
    </row>
    <row r="67" spans="1:32" ht="25.5" customHeight="1">
      <c r="A67" s="198"/>
      <c r="B67" s="199"/>
      <c r="C67" s="199"/>
      <c r="D67" s="199"/>
      <c r="E67" s="199"/>
      <c r="F67" s="200"/>
      <c r="G67" s="205"/>
      <c r="H67" s="179" t="s">
        <v>74</v>
      </c>
      <c r="I67" s="180"/>
      <c r="J67" s="180"/>
      <c r="K67" s="180"/>
      <c r="L67" s="62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73"/>
      <c r="AF67" s="73"/>
    </row>
    <row r="68" spans="1:32" ht="37.5" customHeight="1">
      <c r="A68" s="201"/>
      <c r="B68" s="202"/>
      <c r="C68" s="202"/>
      <c r="D68" s="202"/>
      <c r="E68" s="202"/>
      <c r="F68" s="203"/>
      <c r="G68" s="206"/>
      <c r="H68" s="179" t="s">
        <v>75</v>
      </c>
      <c r="I68" s="180"/>
      <c r="J68" s="180"/>
      <c r="K68" s="180"/>
      <c r="L68" s="62"/>
      <c r="M68" s="37">
        <v>2</v>
      </c>
      <c r="N68" s="37"/>
      <c r="O68" s="37"/>
      <c r="P68" s="37"/>
      <c r="Q68" s="37"/>
      <c r="R68" s="37">
        <v>6</v>
      </c>
      <c r="S68" s="37"/>
      <c r="T68" s="37"/>
      <c r="U68" s="37"/>
      <c r="V68" s="37"/>
      <c r="W68" s="37">
        <v>4</v>
      </c>
      <c r="X68" s="37"/>
      <c r="Y68" s="37"/>
      <c r="Z68" s="37"/>
      <c r="AA68" s="37"/>
      <c r="AB68" s="37">
        <v>6</v>
      </c>
      <c r="AC68" s="37"/>
      <c r="AD68" s="37"/>
      <c r="AE68" s="73"/>
      <c r="AF68" s="73"/>
    </row>
  </sheetData>
  <sheetProtection/>
  <mergeCells count="77">
    <mergeCell ref="H4:J4"/>
    <mergeCell ref="I5:J5"/>
    <mergeCell ref="K4:K7"/>
    <mergeCell ref="L4:L7"/>
    <mergeCell ref="C21:E21"/>
    <mergeCell ref="C34:E34"/>
    <mergeCell ref="C23:E23"/>
    <mergeCell ref="C16:E16"/>
    <mergeCell ref="C17:E17"/>
    <mergeCell ref="C20:E20"/>
    <mergeCell ref="J6:J7"/>
    <mergeCell ref="C28:E28"/>
    <mergeCell ref="C31:E31"/>
    <mergeCell ref="C11:E11"/>
    <mergeCell ref="C14:E14"/>
    <mergeCell ref="C15:E15"/>
    <mergeCell ref="C8:E8"/>
    <mergeCell ref="A63:F68"/>
    <mergeCell ref="G63:G68"/>
    <mergeCell ref="G4:G7"/>
    <mergeCell ref="H5:H7"/>
    <mergeCell ref="C2:E7"/>
    <mergeCell ref="C52:E52"/>
    <mergeCell ref="C53:E53"/>
    <mergeCell ref="C50:E50"/>
    <mergeCell ref="C33:E33"/>
    <mergeCell ref="C24:E24"/>
    <mergeCell ref="AB6:AB7"/>
    <mergeCell ref="W6:W7"/>
    <mergeCell ref="F4:F7"/>
    <mergeCell ref="R6:R7"/>
    <mergeCell ref="I6:I7"/>
    <mergeCell ref="Q6:Q7"/>
    <mergeCell ref="V6:V7"/>
    <mergeCell ref="U6:U7"/>
    <mergeCell ref="M4:V4"/>
    <mergeCell ref="M6:M7"/>
    <mergeCell ref="F2:L3"/>
    <mergeCell ref="A1:B1"/>
    <mergeCell ref="C56:E56"/>
    <mergeCell ref="C58:E58"/>
    <mergeCell ref="C49:E49"/>
    <mergeCell ref="C47:E47"/>
    <mergeCell ref="C32:E32"/>
    <mergeCell ref="C48:E48"/>
    <mergeCell ref="A2:A7"/>
    <mergeCell ref="C9:E9"/>
    <mergeCell ref="C59:E59"/>
    <mergeCell ref="C22:E22"/>
    <mergeCell ref="B2:B7"/>
    <mergeCell ref="H68:K68"/>
    <mergeCell ref="H63:K63"/>
    <mergeCell ref="H64:K64"/>
    <mergeCell ref="H65:K65"/>
    <mergeCell ref="H66:K66"/>
    <mergeCell ref="H67:K67"/>
    <mergeCell ref="C62:E62"/>
    <mergeCell ref="R5:V5"/>
    <mergeCell ref="S6:T6"/>
    <mergeCell ref="AE6:AE7"/>
    <mergeCell ref="AF6:AF7"/>
    <mergeCell ref="C55:E55"/>
    <mergeCell ref="C10:E10"/>
    <mergeCell ref="C19:E19"/>
    <mergeCell ref="C12:E12"/>
    <mergeCell ref="C13:E13"/>
    <mergeCell ref="C35:E35"/>
    <mergeCell ref="M2:AF3"/>
    <mergeCell ref="W4:AF4"/>
    <mergeCell ref="AB5:AF5"/>
    <mergeCell ref="X6:Y6"/>
    <mergeCell ref="Z6:Z7"/>
    <mergeCell ref="AA6:AA7"/>
    <mergeCell ref="AC6:AD6"/>
    <mergeCell ref="P6:P7"/>
    <mergeCell ref="M5:Q5"/>
    <mergeCell ref="N6:O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2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VOVA</cp:lastModifiedBy>
  <cp:lastPrinted>2021-04-08T06:11:37Z</cp:lastPrinted>
  <dcterms:created xsi:type="dcterms:W3CDTF">2011-05-05T04:03:53Z</dcterms:created>
  <dcterms:modified xsi:type="dcterms:W3CDTF">2022-08-03T15:42:10Z</dcterms:modified>
  <cp:category/>
  <cp:version/>
  <cp:contentType/>
  <cp:contentStatus/>
</cp:coreProperties>
</file>